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tart her" sheetId="1" state="visible" r:id="rId3"/>
    <sheet name="Opsætning" sheetId="2" state="visible" r:id="rId4"/>
    <sheet name="Opgaver" sheetId="3" state="visible" r:id="rId5"/>
    <sheet name="Oversig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<sst xmlns="http://schemas.openxmlformats.org/spreadsheetml/2006/main" count="105" uniqueCount="64">
  <si>
    <t xml:space="preserve">Projektstyring</t>
  </si>
  <si>
    <t xml:space="preserve">Opgaver, ansvarlige, deadlines og en tidslinje, der tegner sig selv.</t>
  </si>
  <si>
    <t xml:space="preserve">SÅDAN BRUGER DU DEN</t>
  </si>
  <si>
    <t xml:space="preserve">1.  Opsætning   Skriv dine projekter og personer på fanen Opsætning. De bliver til rullelister.</t>
  </si>
  <si>
    <t xml:space="preserve">2.  Opgaver   Skriv hver opgave med projekt, ansvarlig, status, prioritet, start og deadline.</t>
  </si>
  <si>
    <t xml:space="preserve">3.  Tidslinje   Tidslinjen til højre på fanen Opgaver farves automatisk ud fra start og deadline. Vælg startuge øverst.</t>
  </si>
  <si>
    <t xml:space="preserve">4.  Oversigt   Se hvor langt hvert projekt er, og hvilke opgaver der er forsinkede.</t>
  </si>
  <si>
    <t xml:space="preserve">TIPS</t>
  </si>
  <si>
    <t xml:space="preserve">•  Forsinkede opgaver bliver røde, og opgaver med deadline inden for 3 dage bliver gule.</t>
  </si>
  <si>
    <t xml:space="preserve">•  Sortér eller filtrér opgavelisten med Data → Filter for kun at se dine egne opgaver.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</si>
  <si>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</si>
  <si>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</si>
  <si>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</si>
  <si>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Opsætning</t>
  </si>
  <si>
    <t xml:space="preserve">Projekter og personer til rullelisterne.</t>
  </si>
  <si>
    <t xml:space="preserve">PROJEKTER</t>
  </si>
  <si>
    <t xml:space="preserve">PERSONER</t>
  </si>
  <si>
    <t xml:space="preserve">Ny hjemmeside</t>
  </si>
  <si>
    <t xml:space="preserve">Anna</t>
  </si>
  <si>
    <t xml:space="preserve">Forårskampagne</t>
  </si>
  <si>
    <t xml:space="preserve">Jonas</t>
  </si>
  <si>
    <t xml:space="preserve">Kontorflytning</t>
  </si>
  <si>
    <t xml:space="preserve">Mette</t>
  </si>
  <si>
    <t xml:space="preserve">Ali</t>
  </si>
  <si>
    <t xml:space="preserve">Opgaver</t>
  </si>
  <si>
    <t xml:space="preserve">Tidslinjen starter mandag den:</t>
  </si>
  <si>
    <t xml:space="preserve">Opgave</t>
  </si>
  <si>
    <t xml:space="preserve">Projekt</t>
  </si>
  <si>
    <t xml:space="preserve">Ansvarlig</t>
  </si>
  <si>
    <t xml:space="preserve">Status</t>
  </si>
  <si>
    <t xml:space="preserve">Prioritet</t>
  </si>
  <si>
    <t xml:space="preserve">Start</t>
  </si>
  <si>
    <t xml:space="preserve">Deadline</t>
  </si>
  <si>
    <t xml:space="preserve">% færdig</t>
  </si>
  <si>
    <t xml:space="preserve">Dage tilbage</t>
  </si>
  <si>
    <t xml:space="preserve">Flag</t>
  </si>
  <si>
    <t xml:space="preserve">Kravspecifikation</t>
  </si>
  <si>
    <t xml:space="preserve">Færdig</t>
  </si>
  <si>
    <t xml:space="preserve">Høj</t>
  </si>
  <si>
    <t xml:space="preserve">Design af forside</t>
  </si>
  <si>
    <t xml:space="preserve">I gang</t>
  </si>
  <si>
    <t xml:space="preserve">Udvikling</t>
  </si>
  <si>
    <t xml:space="preserve">Mellem</t>
  </si>
  <si>
    <t xml:space="preserve">Test og fejlrettelser</t>
  </si>
  <si>
    <t xml:space="preserve">Ikke startet</t>
  </si>
  <si>
    <t xml:space="preserve">Lancering</t>
  </si>
  <si>
    <t xml:space="preserve">Kampagnebrief</t>
  </si>
  <si>
    <t xml:space="preserve">Annoncer og grafik</t>
  </si>
  <si>
    <t xml:space="preserve">Nyhedsbrev</t>
  </si>
  <si>
    <t xml:space="preserve">Venter</t>
  </si>
  <si>
    <t xml:space="preserve">Lav</t>
  </si>
  <si>
    <t xml:space="preserve">Find nyt kontor</t>
  </si>
  <si>
    <t xml:space="preserve">Bestil flyttefirma</t>
  </si>
  <si>
    <t xml:space="preserve">Projektoversigt</t>
  </si>
  <si>
    <t xml:space="preserve">Beregnes ud fra fanen Opgaver.</t>
  </si>
  <si>
    <t xml:space="preserve">OPGAVER</t>
  </si>
  <si>
    <t xml:space="preserve">FÆRDIGE</t>
  </si>
  <si>
    <t xml:space="preserve">FORSINKEDE</t>
  </si>
  <si>
    <t xml:space="preserve">FÆRDIG I ALT</t>
  </si>
  <si>
    <t xml:space="preserve">Færdige</t>
  </si>
  <si>
    <t xml:space="preserve">Forsinkede</t>
  </si>
  <si>
    <t xml:space="preserve">Antal</t>
  </si>
  <si>
    <t xml:space="preserve">Person</t>
  </si>
  <si>
    <t xml:space="preserve">Åbne opgaver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</si>
</sst>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\-yyyy"/>
    <numFmt numFmtId="166" formatCode="dd/mm"/>
    <numFmt numFmtId="167" formatCode="0%"/>
    <numFmt numFmtId="168" formatCode="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7"/>
      <color rgb="FF888888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7"/>
      <color rgb="FF1F4E3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4"/>
      <color rgb="FFC0392B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3C4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4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>
          <bgColor rgb="FFC9D6CF"/>
        </patternFill>
      </fill>
    </dxf>
    <dxf>
      <fill>
        <patternFill>
          <bgColor rgb="FFE8A39B"/>
        </patternFill>
      </fill>
    </dxf>
    <dxf>
      <fill>
        <patternFill>
          <bgColor rgb="FF2A6F55"/>
        </patternFill>
      </fill>
    </dxf>
    <dxf>
      <fill>
        <patternFill>
          <bgColor rgb="FFFFF3C4"/>
        </patternFill>
      </fill>
    </dxf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B45309"/>
      </font>
      <fill>
        <patternFill>
          <bgColor rgb="FFFFF3C4"/>
        </patternFill>
      </fill>
    </dxf>
    <dxf>
      <font>
        <name val="Arial"/>
        <charset val="1"/>
        <family val="0"/>
        <b val="1"/>
        <color rgb="FF2A7F4F"/>
      </font>
    </dxf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color rgb="FF99999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9D6CF"/>
      <rgbColor rgb="FF878787"/>
      <rgbColor rgb="FF888888"/>
      <rgbColor rgb="FFB45309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DE2E1"/>
      <rgbColor rgb="FFFFF3C4"/>
      <rgbColor rgb="FF99CCFF"/>
      <rgbColor rgb="FFE8A39B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Opgaver pr.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2a6f5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Oversigt!$G$9:$G$12</c:f>
              <c:strCache>
                <c:ptCount val="4"/>
                <c:pt idx="0">
                  <c:v>Ikke startet</c:v>
                </c:pt>
                <c:pt idx="1">
                  <c:v>I gang</c:v>
                </c:pt>
                <c:pt idx="2">
                  <c:v>Venter</c:v>
                </c:pt>
                <c:pt idx="3">
                  <c:v>Færdig</c:v>
                </c:pt>
              </c:strCache>
            </c:strRef>
          </c:cat>
          <c:val>
            <c:numRef>
              <c:f>Oversigt!$H$9:$H$12</c:f>
              <c:numCache>
                <c:formatCode>0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</c:ser>
        <c:gapWidth val="150"/>
        <c:overlap val="0"/>
        <c:axId val="20124183"/>
        <c:axId val="70351414"/>
      </c:barChart>
      <c:catAx>
        <c:axId val="20124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351414"/>
        <c:crosses val="autoZero"/>
        <c:auto val="1"/>
        <c:lblAlgn val="ctr"/>
        <c:lblOffset val="100"/>
        <c:noMultiLvlLbl val="0"/>
      </c:catAx>
      <c:valAx>
        <c:axId val="7035141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12418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78120</xdr:rowOff>
    </xdr:from>
    <xdr:to>
      <xdr:col>4</xdr:col>
      <xdr:colOff>309600</xdr:colOff>
      <xdr:row>37</xdr:row>
      <xdr:rowOff>120960</xdr:rowOff>
    </xdr:to>
    <xdr:graphicFrame>
      <xdr:nvGraphicFramePr>
        <xdr:cNvPr id="0" name="Chart 1"/>
        <xdr:cNvGraphicFramePr/>
      </xdr:nvGraphicFramePr>
      <xdr:xfrm>
        <a:off x="0" y="516240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5" t="s">
        <v>11</v>
      </c>
    </row>
    <row r="18" customFormat="false" ht="15" hidden="false" customHeight="false" outlineLevel="0" collapsed="false">
      <c r="B18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"/>
    <col collapsed="false" customWidth="true" hidden="false" outlineLevel="0" max="3" min="3" style="0" width="24"/>
  </cols>
  <sheetData>
    <row r="1" customFormat="false" ht="31.5" hidden="false" customHeight="true" outlineLevel="0" collapsed="false">
      <c r="A1" s="7" t="s">
        <v>13</v>
      </c>
    </row>
    <row r="2" customFormat="false" ht="15" hidden="false" customHeight="false" outlineLevel="0" collapsed="false">
      <c r="A2" s="8" t="s">
        <v>14</v>
      </c>
    </row>
    <row r="4" customFormat="false" ht="15" hidden="false" customHeight="false" outlineLevel="0" collapsed="false">
      <c r="A4" s="9" t="s">
        <v>15</v>
      </c>
      <c r="C4" s="9" t="s">
        <v>16</v>
      </c>
    </row>
    <row r="5" customFormat="false" ht="15" hidden="false" customHeight="false" outlineLevel="0" collapsed="false">
      <c r="A5" s="10" t="s">
        <v>17</v>
      </c>
      <c r="C5" s="10" t="s">
        <v>18</v>
      </c>
    </row>
    <row r="6" customFormat="false" ht="15" hidden="false" customHeight="false" outlineLevel="0" collapsed="false">
      <c r="A6" s="10" t="s">
        <v>19</v>
      </c>
      <c r="C6" s="10" t="s">
        <v>20</v>
      </c>
    </row>
    <row r="7" customFormat="false" ht="15" hidden="false" customHeight="false" outlineLevel="0" collapsed="false">
      <c r="A7" s="10" t="s">
        <v>21</v>
      </c>
      <c r="C7" s="10" t="s">
        <v>22</v>
      </c>
    </row>
    <row r="8" customFormat="false" ht="15" hidden="false" customHeight="false" outlineLevel="0" collapsed="false">
      <c r="A8" s="10"/>
      <c r="C8" s="10" t="s">
        <v>23</v>
      </c>
    </row>
    <row r="9" customFormat="false" ht="15" hidden="false" customHeight="false" outlineLevel="0" collapsed="false">
      <c r="A9" s="10"/>
      <c r="C9" s="10"/>
    </row>
    <row r="10" customFormat="false" ht="15" hidden="false" customHeight="false" outlineLevel="0" collapsed="false">
      <c r="A10" s="10"/>
      <c r="C10" s="10"/>
    </row>
    <row r="11" customFormat="false" ht="15" hidden="false" customHeight="false" outlineLevel="0" collapsed="false">
      <c r="A11" s="10"/>
      <c r="C11" s="10"/>
    </row>
    <row r="12" customFormat="false" ht="15" hidden="false" customHeight="false" outlineLevel="0" collapsed="false">
      <c r="A12" s="10"/>
      <c r="C12" s="10"/>
    </row>
    <row r="13" customFormat="false" ht="15" hidden="false" customHeight="false" outlineLevel="0" collapsed="false">
      <c r="A13" s="10"/>
      <c r="C13" s="10"/>
    </row>
    <row r="14" customFormat="false" ht="15" hidden="false" customHeight="false" outlineLevel="0" collapsed="false">
      <c r="A14" s="10"/>
      <c r="C14" s="10"/>
    </row>
    <row r="15" customFormat="false" ht="15" hidden="false" customHeight="false" outlineLevel="0" collapsed="false">
      <c r="A15" s="10"/>
      <c r="C15" s="10"/>
    </row>
    <row r="16" customFormat="false" ht="15" hidden="false" customHeight="false" outlineLevel="0" collapsed="false">
      <c r="A16" s="10"/>
      <c r="C16" s="10"/>
    </row>
    <row r="17" customFormat="false" ht="15" hidden="false" customHeight="false" outlineLevel="0" collapsed="false">
      <c r="A17" s="10"/>
      <c r="C17" s="10"/>
    </row>
    <row r="18" customFormat="false" ht="15" hidden="false" customHeight="false" outlineLevel="0" collapsed="false">
      <c r="A18" s="10"/>
      <c r="C18" s="10"/>
    </row>
    <row r="19" customFormat="false" ht="15" hidden="false" customHeight="false" outlineLevel="0" collapsed="false">
      <c r="A19" s="10"/>
      <c r="C19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AK1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7" min="6" style="0" width="11"/>
    <col collapsed="false" customWidth="true" hidden="false" outlineLevel="0" max="9" min="8" style="0" width="9"/>
    <col collapsed="false" customWidth="true" hidden="false" outlineLevel="0" max="10" min="10" style="0" width="11"/>
    <col collapsed="false" customWidth="true" hidden="false" outlineLevel="0" max="37" min="12" style="0" width="4.5"/>
  </cols>
  <sheetData>
    <row r="1" customFormat="false" ht="31.5" hidden="false" customHeight="true" outlineLevel="0" collapsed="false">
      <c r="A1" s="7" t="s">
        <v>24</v>
      </c>
    </row>
    <row r="2" customFormat="false" ht="15" hidden="false" customHeight="false" outlineLevel="0" collapsed="false">
      <c r="A2" s="8" t="s">
        <v>25</v>
      </c>
      <c r="B2" s="11" t="n">
        <v>46391</v>
      </c>
    </row>
    <row r="3" customFormat="false" ht="15" hidden="false" customHeight="false" outlineLevel="0" collapsed="false">
      <c r="L3" s="12" t="str">
        <f aca="false">"U"&amp;WEEKNUM(L4,21)</f>
        <v>U1</v>
      </c>
      <c r="M3" s="12" t="str">
        <f aca="false">"U"&amp;WEEKNUM(M4,21)</f>
        <v>U2</v>
      </c>
      <c r="N3" s="12" t="str">
        <f aca="false">"U"&amp;WEEKNUM(N4,21)</f>
        <v>U3</v>
      </c>
      <c r="O3" s="12" t="str">
        <f aca="false">"U"&amp;WEEKNUM(O4,21)</f>
        <v>U4</v>
      </c>
      <c r="P3" s="12" t="str">
        <f aca="false">"U"&amp;WEEKNUM(P4,21)</f>
        <v>U5</v>
      </c>
      <c r="Q3" s="12" t="str">
        <f aca="false">"U"&amp;WEEKNUM(Q4,21)</f>
        <v>U6</v>
      </c>
      <c r="R3" s="12" t="str">
        <f aca="false">"U"&amp;WEEKNUM(R4,21)</f>
        <v>U7</v>
      </c>
      <c r="S3" s="12" t="str">
        <f aca="false">"U"&amp;WEEKNUM(S4,21)</f>
        <v>U8</v>
      </c>
      <c r="T3" s="12" t="str">
        <f aca="false">"U"&amp;WEEKNUM(T4,21)</f>
        <v>U9</v>
      </c>
      <c r="U3" s="12" t="str">
        <f aca="false">"U"&amp;WEEKNUM(U4,21)</f>
        <v>U10</v>
      </c>
      <c r="V3" s="12" t="str">
        <f aca="false">"U"&amp;WEEKNUM(V4,21)</f>
        <v>U11</v>
      </c>
      <c r="W3" s="12" t="str">
        <f aca="false">"U"&amp;WEEKNUM(W4,21)</f>
        <v>U12</v>
      </c>
      <c r="X3" s="12" t="str">
        <f aca="false">"U"&amp;WEEKNUM(X4,21)</f>
        <v>U13</v>
      </c>
      <c r="Y3" s="12" t="str">
        <f aca="false">"U"&amp;WEEKNUM(Y4,21)</f>
        <v>U14</v>
      </c>
      <c r="Z3" s="12" t="str">
        <f aca="false">"U"&amp;WEEKNUM(Z4,21)</f>
        <v>U15</v>
      </c>
      <c r="AA3" s="12" t="str">
        <f aca="false">"U"&amp;WEEKNUM(AA4,21)</f>
        <v>U16</v>
      </c>
      <c r="AB3" s="12" t="str">
        <f aca="false">"U"&amp;WEEKNUM(AB4,21)</f>
        <v>U17</v>
      </c>
      <c r="AC3" s="12" t="str">
        <f aca="false">"U"&amp;WEEKNUM(AC4,21)</f>
        <v>U18</v>
      </c>
      <c r="AD3" s="12" t="str">
        <f aca="false">"U"&amp;WEEKNUM(AD4,21)</f>
        <v>U19</v>
      </c>
      <c r="AE3" s="12" t="str">
        <f aca="false">"U"&amp;WEEKNUM(AE4,21)</f>
        <v>U20</v>
      </c>
      <c r="AF3" s="12" t="str">
        <f aca="false">"U"&amp;WEEKNUM(AF4,21)</f>
        <v>U21</v>
      </c>
      <c r="AG3" s="12" t="str">
        <f aca="false">"U"&amp;WEEKNUM(AG4,21)</f>
        <v>U22</v>
      </c>
      <c r="AH3" s="12" t="str">
        <f aca="false">"U"&amp;WEEKNUM(AH4,21)</f>
        <v>U23</v>
      </c>
      <c r="AI3" s="12" t="str">
        <f aca="false">"U"&amp;WEEKNUM(AI4,21)</f>
        <v>U24</v>
      </c>
      <c r="AJ3" s="12" t="str">
        <f aca="false">"U"&amp;WEEKNUM(AJ4,21)</f>
        <v>U25</v>
      </c>
      <c r="AK3" s="12" t="str">
        <f aca="false">"U"&amp;WEEKNUM(AK4,21)</f>
        <v>U26</v>
      </c>
    </row>
    <row r="4" customFormat="false" ht="39.75" hidden="false" customHeight="true" outlineLevel="0" collapsed="false">
      <c r="A4" s="13" t="s">
        <v>26</v>
      </c>
      <c r="B4" s="14" t="s">
        <v>27</v>
      </c>
      <c r="C4" s="14" t="s">
        <v>28</v>
      </c>
      <c r="D4" s="14" t="s">
        <v>29</v>
      </c>
      <c r="E4" s="14" t="s">
        <v>30</v>
      </c>
      <c r="F4" s="14" t="s">
        <v>31</v>
      </c>
      <c r="G4" s="14" t="s">
        <v>32</v>
      </c>
      <c r="H4" s="14" t="s">
        <v>33</v>
      </c>
      <c r="I4" s="14" t="s">
        <v>34</v>
      </c>
      <c r="J4" s="14" t="s">
        <v>35</v>
      </c>
      <c r="L4" s="15" t="n">
        <f aca="false">$B$2+0</f>
        <v>46391</v>
      </c>
      <c r="M4" s="15" t="n">
        <f aca="false">$B$2+7</f>
        <v>46398</v>
      </c>
      <c r="N4" s="15" t="n">
        <f aca="false">$B$2+14</f>
        <v>46405</v>
      </c>
      <c r="O4" s="15" t="n">
        <f aca="false">$B$2+21</f>
        <v>46412</v>
      </c>
      <c r="P4" s="15" t="n">
        <f aca="false">$B$2+28</f>
        <v>46419</v>
      </c>
      <c r="Q4" s="15" t="n">
        <f aca="false">$B$2+35</f>
        <v>46426</v>
      </c>
      <c r="R4" s="15" t="n">
        <f aca="false">$B$2+42</f>
        <v>46433</v>
      </c>
      <c r="S4" s="15" t="n">
        <f aca="false">$B$2+49</f>
        <v>46440</v>
      </c>
      <c r="T4" s="15" t="n">
        <f aca="false">$B$2+56</f>
        <v>46447</v>
      </c>
      <c r="U4" s="15" t="n">
        <f aca="false">$B$2+63</f>
        <v>46454</v>
      </c>
      <c r="V4" s="15" t="n">
        <f aca="false">$B$2+70</f>
        <v>46461</v>
      </c>
      <c r="W4" s="15" t="n">
        <f aca="false">$B$2+77</f>
        <v>46468</v>
      </c>
      <c r="X4" s="15" t="n">
        <f aca="false">$B$2+84</f>
        <v>46475</v>
      </c>
      <c r="Y4" s="15" t="n">
        <f aca="false">$B$2+91</f>
        <v>46482</v>
      </c>
      <c r="Z4" s="15" t="n">
        <f aca="false">$B$2+98</f>
        <v>46489</v>
      </c>
      <c r="AA4" s="15" t="n">
        <f aca="false">$B$2+105</f>
        <v>46496</v>
      </c>
      <c r="AB4" s="15" t="n">
        <f aca="false">$B$2+112</f>
        <v>46503</v>
      </c>
      <c r="AC4" s="15" t="n">
        <f aca="false">$B$2+119</f>
        <v>46510</v>
      </c>
      <c r="AD4" s="15" t="n">
        <f aca="false">$B$2+126</f>
        <v>46517</v>
      </c>
      <c r="AE4" s="15" t="n">
        <f aca="false">$B$2+133</f>
        <v>46524</v>
      </c>
      <c r="AF4" s="15" t="n">
        <f aca="false">$B$2+140</f>
        <v>46531</v>
      </c>
      <c r="AG4" s="15" t="n">
        <f aca="false">$B$2+147</f>
        <v>46538</v>
      </c>
      <c r="AH4" s="15" t="n">
        <f aca="false">$B$2+154</f>
        <v>46545</v>
      </c>
      <c r="AI4" s="15" t="n">
        <f aca="false">$B$2+161</f>
        <v>46552</v>
      </c>
      <c r="AJ4" s="15" t="n">
        <f aca="false">$B$2+168</f>
        <v>46559</v>
      </c>
      <c r="AK4" s="15" t="n">
        <f aca="false">$B$2+175</f>
        <v>46566</v>
      </c>
    </row>
    <row r="5" customFormat="false" ht="15" hidden="false" customHeight="false" outlineLevel="0" collapsed="false">
      <c r="A5" s="10" t="s">
        <v>36</v>
      </c>
      <c r="B5" s="10" t="s">
        <v>17</v>
      </c>
      <c r="C5" s="10" t="s">
        <v>18</v>
      </c>
      <c r="D5" s="16" t="s">
        <v>37</v>
      </c>
      <c r="E5" s="16" t="s">
        <v>38</v>
      </c>
      <c r="F5" s="17" t="n">
        <v>46391</v>
      </c>
      <c r="G5" s="17" t="n">
        <v>46396</v>
      </c>
      <c r="H5" s="18" t="n">
        <v>1</v>
      </c>
      <c r="I5" s="19" t="str">
        <f aca="true">IF(OR(G5="",D5="Færdig"),"",G5-TODAY())</f>
        <v/>
      </c>
      <c r="J5" s="20" t="str">
        <f aca="true">IF(A5="","",IF(D5="Færdig","✓",IF(AND(G5&lt;&gt;"",G5&lt;TODAY()),"Forsinket",IF(AND(I5&lt;&gt;"",I5&lt;=3),"Snart",""))))</f>
        <v>✓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customFormat="false" ht="15" hidden="false" customHeight="false" outlineLevel="0" collapsed="false">
      <c r="A6" s="10" t="s">
        <v>39</v>
      </c>
      <c r="B6" s="10" t="s">
        <v>17</v>
      </c>
      <c r="C6" s="10" t="s">
        <v>22</v>
      </c>
      <c r="D6" s="16" t="s">
        <v>40</v>
      </c>
      <c r="E6" s="16" t="s">
        <v>38</v>
      </c>
      <c r="F6" s="17" t="n">
        <v>46396</v>
      </c>
      <c r="G6" s="17" t="n">
        <v>46407</v>
      </c>
      <c r="H6" s="18" t="n">
        <v>0.6</v>
      </c>
      <c r="I6" s="19" t="n">
        <f aca="true">IF(OR(G6="",D6="Færdig"),"",G6-TODAY())</f>
        <v>95</v>
      </c>
      <c r="J6" s="20" t="str">
        <f aca="true">IF(A6="","",IF(D6="Færdig","✓",IF(AND(G6&lt;&gt;"",G6&lt;TODAY()),"Forsinket",IF(AND(I6&lt;&gt;"",I6&lt;=3),"Snart",""))))</f>
        <v/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customFormat="false" ht="15" hidden="false" customHeight="false" outlineLevel="0" collapsed="false">
      <c r="A7" s="10" t="s">
        <v>41</v>
      </c>
      <c r="B7" s="10" t="s">
        <v>17</v>
      </c>
      <c r="C7" s="10" t="s">
        <v>20</v>
      </c>
      <c r="D7" s="16" t="s">
        <v>40</v>
      </c>
      <c r="E7" s="16" t="s">
        <v>42</v>
      </c>
      <c r="F7" s="17" t="n">
        <v>46403</v>
      </c>
      <c r="G7" s="17" t="n">
        <v>46431</v>
      </c>
      <c r="H7" s="18" t="n">
        <v>0.2</v>
      </c>
      <c r="I7" s="19" t="n">
        <f aca="true">IF(OR(G7="",D7="Færdig"),"",G7-TODAY())</f>
        <v>119</v>
      </c>
      <c r="J7" s="20" t="str">
        <f aca="true">IF(A7="","",IF(D7="Færdig","✓",IF(AND(G7&lt;&gt;"",G7&lt;TODAY()),"Forsinket",IF(AND(I7&lt;&gt;"",I7&lt;=3),"Snart",""))))</f>
        <v/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customFormat="false" ht="15" hidden="false" customHeight="false" outlineLevel="0" collapsed="false">
      <c r="A8" s="10" t="s">
        <v>43</v>
      </c>
      <c r="B8" s="10" t="s">
        <v>17</v>
      </c>
      <c r="C8" s="10" t="s">
        <v>20</v>
      </c>
      <c r="D8" s="16" t="s">
        <v>44</v>
      </c>
      <c r="E8" s="16" t="s">
        <v>42</v>
      </c>
      <c r="F8" s="17" t="n">
        <v>46429</v>
      </c>
      <c r="G8" s="17" t="n">
        <v>46441</v>
      </c>
      <c r="H8" s="18" t="n">
        <v>0</v>
      </c>
      <c r="I8" s="19" t="n">
        <f aca="true">IF(OR(G8="",D8="Færdig"),"",G8-TODAY())</f>
        <v>129</v>
      </c>
      <c r="J8" s="20" t="str">
        <f aca="true">IF(A8="","",IF(D8="Færdig","✓",IF(AND(G8&lt;&gt;"",G8&lt;TODAY()),"Forsinket",IF(AND(I8&lt;&gt;"",I8&lt;=3),"Snart",""))))</f>
        <v/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customFormat="false" ht="15" hidden="false" customHeight="false" outlineLevel="0" collapsed="false">
      <c r="A9" s="10" t="s">
        <v>45</v>
      </c>
      <c r="B9" s="10" t="s">
        <v>17</v>
      </c>
      <c r="C9" s="10" t="s">
        <v>18</v>
      </c>
      <c r="D9" s="16" t="s">
        <v>44</v>
      </c>
      <c r="E9" s="16" t="s">
        <v>38</v>
      </c>
      <c r="F9" s="17" t="n">
        <v>46441</v>
      </c>
      <c r="G9" s="17" t="n">
        <v>46443</v>
      </c>
      <c r="H9" s="18" t="n">
        <v>0</v>
      </c>
      <c r="I9" s="19" t="n">
        <f aca="true">IF(OR(G9="",D9="Færdig"),"",G9-TODAY())</f>
        <v>131</v>
      </c>
      <c r="J9" s="20" t="str">
        <f aca="true">IF(A9="","",IF(D9="Færdig","✓",IF(AND(G9&lt;&gt;"",G9&lt;TODAY()),"Forsinket",IF(AND(I9&lt;&gt;"",I9&lt;=3),"Snart",""))))</f>
        <v/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</row>
    <row r="10" customFormat="false" ht="15" hidden="false" customHeight="false" outlineLevel="0" collapsed="false">
      <c r="A10" s="10" t="s">
        <v>46</v>
      </c>
      <c r="B10" s="10" t="s">
        <v>19</v>
      </c>
      <c r="C10" s="10" t="s">
        <v>23</v>
      </c>
      <c r="D10" s="16" t="s">
        <v>37</v>
      </c>
      <c r="E10" s="16" t="s">
        <v>38</v>
      </c>
      <c r="F10" s="17" t="n">
        <v>46391</v>
      </c>
      <c r="G10" s="17" t="n">
        <v>46398</v>
      </c>
      <c r="H10" s="18" t="n">
        <v>1</v>
      </c>
      <c r="I10" s="19" t="str">
        <f aca="true">IF(OR(G10="",D10="Færdig"),"",G10-TODAY())</f>
        <v/>
      </c>
      <c r="J10" s="20" t="str">
        <f aca="true">IF(A10="","",IF(D10="Færdig","✓",IF(AND(G10&lt;&gt;"",G10&lt;TODAY()),"Forsinket",IF(AND(I10&lt;&gt;"",I10&lt;=3),"Snart",""))))</f>
        <v>✓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</row>
    <row r="11" customFormat="false" ht="15" hidden="false" customHeight="false" outlineLevel="0" collapsed="false">
      <c r="A11" s="10" t="s">
        <v>47</v>
      </c>
      <c r="B11" s="10" t="s">
        <v>19</v>
      </c>
      <c r="C11" s="10" t="s">
        <v>22</v>
      </c>
      <c r="D11" s="16" t="s">
        <v>40</v>
      </c>
      <c r="E11" s="16" t="s">
        <v>42</v>
      </c>
      <c r="F11" s="17" t="n">
        <v>46399</v>
      </c>
      <c r="G11" s="17" t="n">
        <v>46415</v>
      </c>
      <c r="H11" s="18" t="n">
        <v>0.4</v>
      </c>
      <c r="I11" s="19" t="n">
        <f aca="true">IF(OR(G11="",D11="Færdig"),"",G11-TODAY())</f>
        <v>103</v>
      </c>
      <c r="J11" s="20" t="str">
        <f aca="true">IF(A11="","",IF(D11="Færdig","✓",IF(AND(G11&lt;&gt;"",G11&lt;TODAY()),"Forsinket",IF(AND(I11&lt;&gt;"",I11&lt;=3),"Snart",""))))</f>
        <v/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customFormat="false" ht="15" hidden="false" customHeight="false" outlineLevel="0" collapsed="false">
      <c r="A12" s="10" t="s">
        <v>48</v>
      </c>
      <c r="B12" s="10" t="s">
        <v>19</v>
      </c>
      <c r="C12" s="10" t="s">
        <v>23</v>
      </c>
      <c r="D12" s="16" t="s">
        <v>49</v>
      </c>
      <c r="E12" s="16" t="s">
        <v>50</v>
      </c>
      <c r="F12" s="17" t="n">
        <v>46411</v>
      </c>
      <c r="G12" s="17" t="n">
        <v>46421</v>
      </c>
      <c r="H12" s="18" t="n">
        <v>0</v>
      </c>
      <c r="I12" s="19" t="n">
        <f aca="true">IF(OR(G12="",D12="Færdig"),"",G12-TODAY())</f>
        <v>109</v>
      </c>
      <c r="J12" s="20" t="str">
        <f aca="true">IF(A12="","",IF(D12="Færdig","✓",IF(AND(G12&lt;&gt;"",G12&lt;TODAY()),"Forsinket",IF(AND(I12&lt;&gt;"",I12&lt;=3),"Snart",""))))</f>
        <v/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customFormat="false" ht="15" hidden="false" customHeight="false" outlineLevel="0" collapsed="false">
      <c r="A13" s="10" t="s">
        <v>51</v>
      </c>
      <c r="B13" s="10" t="s">
        <v>21</v>
      </c>
      <c r="C13" s="10" t="s">
        <v>18</v>
      </c>
      <c r="D13" s="16" t="s">
        <v>40</v>
      </c>
      <c r="E13" s="16" t="s">
        <v>42</v>
      </c>
      <c r="F13" s="17" t="n">
        <v>46391</v>
      </c>
      <c r="G13" s="17" t="n">
        <v>46421</v>
      </c>
      <c r="H13" s="18" t="n">
        <v>0.5</v>
      </c>
      <c r="I13" s="19" t="n">
        <f aca="true">IF(OR(G13="",D13="Færdig"),"",G13-TODAY())</f>
        <v>109</v>
      </c>
      <c r="J13" s="20" t="str">
        <f aca="true">IF(A13="","",IF(D13="Færdig","✓",IF(AND(G13&lt;&gt;"",G13&lt;TODAY()),"Forsinket",IF(AND(I13&lt;&gt;"",I13&lt;=3),"Snart",""))))</f>
        <v/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customFormat="false" ht="15" hidden="false" customHeight="false" outlineLevel="0" collapsed="false">
      <c r="A14" s="10" t="s">
        <v>52</v>
      </c>
      <c r="B14" s="10" t="s">
        <v>21</v>
      </c>
      <c r="C14" s="10" t="s">
        <v>23</v>
      </c>
      <c r="D14" s="16" t="s">
        <v>44</v>
      </c>
      <c r="E14" s="16" t="s">
        <v>50</v>
      </c>
      <c r="F14" s="17" t="n">
        <v>46421</v>
      </c>
      <c r="G14" s="17" t="n">
        <v>46436</v>
      </c>
      <c r="H14" s="18" t="n">
        <v>0</v>
      </c>
      <c r="I14" s="19" t="n">
        <f aca="true">IF(OR(G14="",D14="Færdig"),"",G14-TODAY())</f>
        <v>124</v>
      </c>
      <c r="J14" s="20" t="str">
        <f aca="true">IF(A14="","",IF(D14="Færdig","✓",IF(AND(G14&lt;&gt;"",G14&lt;TODAY()),"Forsinket",IF(AND(I14&lt;&gt;"",I14&lt;=3),"Snart",""))))</f>
        <v/>
      </c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</row>
    <row r="15" customFormat="false" ht="15" hidden="false" customHeight="false" outlineLevel="0" collapsed="false">
      <c r="A15" s="10"/>
      <c r="B15" s="10"/>
      <c r="C15" s="10"/>
      <c r="D15" s="16"/>
      <c r="E15" s="16"/>
      <c r="F15" s="11"/>
      <c r="G15" s="11"/>
      <c r="H15" s="18"/>
      <c r="I15" s="19" t="str">
        <f aca="true">IF(OR(G15="",D15="Færdig"),"",G15-TODAY())</f>
        <v/>
      </c>
      <c r="J15" s="20" t="str">
        <f aca="true">IF(A15="","",IF(D15="Færdig","✓",IF(AND(G15&lt;&gt;"",G15&lt;TODAY()),"Forsinket",IF(AND(I15&lt;&gt;"",I15&lt;=3),"Snart",""))))</f>
        <v/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</row>
    <row r="16" customFormat="false" ht="15" hidden="false" customHeight="false" outlineLevel="0" collapsed="false">
      <c r="A16" s="10"/>
      <c r="B16" s="10"/>
      <c r="C16" s="10"/>
      <c r="D16" s="16"/>
      <c r="E16" s="16"/>
      <c r="F16" s="11"/>
      <c r="G16" s="11"/>
      <c r="H16" s="18"/>
      <c r="I16" s="19" t="str">
        <f aca="true">IF(OR(G16="",D16="Færdig"),"",G16-TODAY())</f>
        <v/>
      </c>
      <c r="J16" s="20" t="str">
        <f aca="true">IF(A16="","",IF(D16="Færdig","✓",IF(AND(G16&lt;&gt;"",G16&lt;TODAY()),"Forsinket",IF(AND(I16&lt;&gt;"",I16&lt;=3),"Snart",""))))</f>
        <v/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</row>
    <row r="17" customFormat="false" ht="15" hidden="false" customHeight="false" outlineLevel="0" collapsed="false">
      <c r="A17" s="10"/>
      <c r="B17" s="10"/>
      <c r="C17" s="10"/>
      <c r="D17" s="16"/>
      <c r="E17" s="16"/>
      <c r="F17" s="11"/>
      <c r="G17" s="11"/>
      <c r="H17" s="18"/>
      <c r="I17" s="19" t="str">
        <f aca="true">IF(OR(G17="",D17="Færdig"),"",G17-TODAY())</f>
        <v/>
      </c>
      <c r="J17" s="20" t="str">
        <f aca="true">IF(A17="","",IF(D17="Færdig","✓",IF(AND(G17&lt;&gt;"",G17&lt;TODAY()),"Forsinket",IF(AND(I17&lt;&gt;"",I17&lt;=3),"Snart",""))))</f>
        <v/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</row>
    <row r="18" customFormat="false" ht="15" hidden="false" customHeight="false" outlineLevel="0" collapsed="false">
      <c r="A18" s="10"/>
      <c r="B18" s="10"/>
      <c r="C18" s="10"/>
      <c r="D18" s="16"/>
      <c r="E18" s="16"/>
      <c r="F18" s="11"/>
      <c r="G18" s="11"/>
      <c r="H18" s="18"/>
      <c r="I18" s="19" t="str">
        <f aca="true">IF(OR(G18="",D18="Færdig"),"",G18-TODAY())</f>
        <v/>
      </c>
      <c r="J18" s="20" t="str">
        <f aca="true">IF(A18="","",IF(D18="Færdig","✓",IF(AND(G18&lt;&gt;"",G18&lt;TODAY()),"Forsinket",IF(AND(I18&lt;&gt;"",I18&lt;=3),"Snart",""))))</f>
        <v/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19" customFormat="false" ht="15" hidden="false" customHeight="false" outlineLevel="0" collapsed="false">
      <c r="A19" s="10"/>
      <c r="B19" s="10"/>
      <c r="C19" s="10"/>
      <c r="D19" s="16"/>
      <c r="E19" s="16"/>
      <c r="F19" s="11"/>
      <c r="G19" s="11"/>
      <c r="H19" s="18"/>
      <c r="I19" s="19" t="str">
        <f aca="true">IF(OR(G19="",D19="Færdig"),"",G19-TODAY())</f>
        <v/>
      </c>
      <c r="J19" s="20" t="str">
        <f aca="true">IF(A19="","",IF(D19="Færdig","✓",IF(AND(G19&lt;&gt;"",G19&lt;TODAY()),"Forsinket",IF(AND(I19&lt;&gt;"",I19&lt;=3),"Snart",""))))</f>
        <v/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</row>
    <row r="20" customFormat="false" ht="15" hidden="false" customHeight="false" outlineLevel="0" collapsed="false">
      <c r="A20" s="10"/>
      <c r="B20" s="10"/>
      <c r="C20" s="10"/>
      <c r="D20" s="16"/>
      <c r="E20" s="16"/>
      <c r="F20" s="11"/>
      <c r="G20" s="11"/>
      <c r="H20" s="18"/>
      <c r="I20" s="19" t="str">
        <f aca="true">IF(OR(G20="",D20="Færdig"),"",G20-TODAY())</f>
        <v/>
      </c>
      <c r="J20" s="20" t="str">
        <f aca="true">IF(A20="","",IF(D20="Færdig","✓",IF(AND(G20&lt;&gt;"",G20&lt;TODAY()),"Forsinket",IF(AND(I20&lt;&gt;"",I20&lt;=3),"Snart",""))))</f>
        <v/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</row>
    <row r="21" customFormat="false" ht="15" hidden="false" customHeight="false" outlineLevel="0" collapsed="false">
      <c r="A21" s="10"/>
      <c r="B21" s="10"/>
      <c r="C21" s="10"/>
      <c r="D21" s="16"/>
      <c r="E21" s="16"/>
      <c r="F21" s="11"/>
      <c r="G21" s="11"/>
      <c r="H21" s="18"/>
      <c r="I21" s="19" t="str">
        <f aca="true">IF(OR(G21="",D21="Færdig"),"",G21-TODAY())</f>
        <v/>
      </c>
      <c r="J21" s="20" t="str">
        <f aca="true">IF(A21="","",IF(D21="Færdig","✓",IF(AND(G21&lt;&gt;"",G21&lt;TODAY()),"Forsinket",IF(AND(I21&lt;&gt;"",I21&lt;=3),"Snart",""))))</f>
        <v/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</row>
    <row r="22" customFormat="false" ht="15" hidden="false" customHeight="false" outlineLevel="0" collapsed="false">
      <c r="A22" s="10"/>
      <c r="B22" s="10"/>
      <c r="C22" s="10"/>
      <c r="D22" s="16"/>
      <c r="E22" s="16"/>
      <c r="F22" s="11"/>
      <c r="G22" s="11"/>
      <c r="H22" s="18"/>
      <c r="I22" s="19" t="str">
        <f aca="true">IF(OR(G22="",D22="Færdig"),"",G22-TODAY())</f>
        <v/>
      </c>
      <c r="J22" s="20" t="str">
        <f aca="true">IF(A22="","",IF(D22="Færdig","✓",IF(AND(G22&lt;&gt;"",G22&lt;TODAY()),"Forsinket",IF(AND(I22&lt;&gt;"",I22&lt;=3),"Snart",""))))</f>
        <v/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customFormat="false" ht="15" hidden="false" customHeight="false" outlineLevel="0" collapsed="false">
      <c r="A23" s="10"/>
      <c r="B23" s="10"/>
      <c r="C23" s="10"/>
      <c r="D23" s="16"/>
      <c r="E23" s="16"/>
      <c r="F23" s="11"/>
      <c r="G23" s="11"/>
      <c r="H23" s="18"/>
      <c r="I23" s="19" t="str">
        <f aca="true">IF(OR(G23="",D23="Færdig"),"",G23-TODAY())</f>
        <v/>
      </c>
      <c r="J23" s="20" t="str">
        <f aca="true">IF(A23="","",IF(D23="Færdig","✓",IF(AND(G23&lt;&gt;"",G23&lt;TODAY()),"Forsinket",IF(AND(I23&lt;&gt;"",I23&lt;=3),"Snart",""))))</f>
        <v/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</row>
    <row r="24" customFormat="false" ht="15" hidden="false" customHeight="false" outlineLevel="0" collapsed="false">
      <c r="A24" s="10"/>
      <c r="B24" s="10"/>
      <c r="C24" s="10"/>
      <c r="D24" s="16"/>
      <c r="E24" s="16"/>
      <c r="F24" s="11"/>
      <c r="G24" s="11"/>
      <c r="H24" s="18"/>
      <c r="I24" s="19" t="str">
        <f aca="true">IF(OR(G24="",D24="Færdig"),"",G24-TODAY())</f>
        <v/>
      </c>
      <c r="J24" s="20" t="str">
        <f aca="true">IF(A24="","",IF(D24="Færdig","✓",IF(AND(G24&lt;&gt;"",G24&lt;TODAY()),"Forsinket",IF(AND(I24&lt;&gt;"",I24&lt;=3),"Snart",""))))</f>
        <v/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customFormat="false" ht="15" hidden="false" customHeight="false" outlineLevel="0" collapsed="false">
      <c r="A25" s="10"/>
      <c r="B25" s="10"/>
      <c r="C25" s="10"/>
      <c r="D25" s="16"/>
      <c r="E25" s="16"/>
      <c r="F25" s="11"/>
      <c r="G25" s="11"/>
      <c r="H25" s="18"/>
      <c r="I25" s="19" t="str">
        <f aca="true">IF(OR(G25="",D25="Færdig"),"",G25-TODAY())</f>
        <v/>
      </c>
      <c r="J25" s="20" t="str">
        <f aca="true">IF(A25="","",IF(D25="Færdig","✓",IF(AND(G25&lt;&gt;"",G25&lt;TODAY()),"Forsinket",IF(AND(I25&lt;&gt;"",I25&lt;=3),"Snart",""))))</f>
        <v/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customFormat="false" ht="15" hidden="false" customHeight="false" outlineLevel="0" collapsed="false">
      <c r="A26" s="10"/>
      <c r="B26" s="10"/>
      <c r="C26" s="10"/>
      <c r="D26" s="16"/>
      <c r="E26" s="16"/>
      <c r="F26" s="11"/>
      <c r="G26" s="11"/>
      <c r="H26" s="18"/>
      <c r="I26" s="19" t="str">
        <f aca="true">IF(OR(G26="",D26="Færdig"),"",G26-TODAY())</f>
        <v/>
      </c>
      <c r="J26" s="20" t="str">
        <f aca="true">IF(A26="","",IF(D26="Færdig","✓",IF(AND(G26&lt;&gt;"",G26&lt;TODAY()),"Forsinket",IF(AND(I26&lt;&gt;"",I26&lt;=3),"Snart",""))))</f>
        <v/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customFormat="false" ht="15" hidden="false" customHeight="false" outlineLevel="0" collapsed="false">
      <c r="A27" s="10"/>
      <c r="B27" s="10"/>
      <c r="C27" s="10"/>
      <c r="D27" s="16"/>
      <c r="E27" s="16"/>
      <c r="F27" s="11"/>
      <c r="G27" s="11"/>
      <c r="H27" s="18"/>
      <c r="I27" s="19" t="str">
        <f aca="true">IF(OR(G27="",D27="Færdig"),"",G27-TODAY())</f>
        <v/>
      </c>
      <c r="J27" s="20" t="str">
        <f aca="true">IF(A27="","",IF(D27="Færdig","✓",IF(AND(G27&lt;&gt;"",G27&lt;TODAY()),"Forsinket",IF(AND(I27&lt;&gt;"",I27&lt;=3),"Snart",""))))</f>
        <v/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</row>
    <row r="28" customFormat="false" ht="15" hidden="false" customHeight="false" outlineLevel="0" collapsed="false">
      <c r="A28" s="10"/>
      <c r="B28" s="10"/>
      <c r="C28" s="10"/>
      <c r="D28" s="16"/>
      <c r="E28" s="16"/>
      <c r="F28" s="11"/>
      <c r="G28" s="11"/>
      <c r="H28" s="18"/>
      <c r="I28" s="19" t="str">
        <f aca="true">IF(OR(G28="",D28="Færdig"),"",G28-TODAY())</f>
        <v/>
      </c>
      <c r="J28" s="20" t="str">
        <f aca="true">IF(A28="","",IF(D28="Færdig","✓",IF(AND(G28&lt;&gt;"",G28&lt;TODAY()),"Forsinket",IF(AND(I28&lt;&gt;"",I28&lt;=3),"Snart",""))))</f>
        <v/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customFormat="false" ht="15" hidden="false" customHeight="false" outlineLevel="0" collapsed="false">
      <c r="A29" s="10"/>
      <c r="B29" s="10"/>
      <c r="C29" s="10"/>
      <c r="D29" s="16"/>
      <c r="E29" s="16"/>
      <c r="F29" s="11"/>
      <c r="G29" s="11"/>
      <c r="H29" s="18"/>
      <c r="I29" s="19" t="str">
        <f aca="true">IF(OR(G29="",D29="Færdig"),"",G29-TODAY())</f>
        <v/>
      </c>
      <c r="J29" s="20" t="str">
        <f aca="true">IF(A29="","",IF(D29="Færdig","✓",IF(AND(G29&lt;&gt;"",G29&lt;TODAY()),"Forsinket",IF(AND(I29&lt;&gt;"",I29&lt;=3),"Snart",""))))</f>
        <v/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customFormat="false" ht="15" hidden="false" customHeight="false" outlineLevel="0" collapsed="false">
      <c r="A30" s="10"/>
      <c r="B30" s="10"/>
      <c r="C30" s="10"/>
      <c r="D30" s="16"/>
      <c r="E30" s="16"/>
      <c r="F30" s="11"/>
      <c r="G30" s="11"/>
      <c r="H30" s="18"/>
      <c r="I30" s="19" t="str">
        <f aca="true">IF(OR(G30="",D30="Færdig"),"",G30-TODAY())</f>
        <v/>
      </c>
      <c r="J30" s="20" t="str">
        <f aca="true">IF(A30="","",IF(D30="Færdig","✓",IF(AND(G30&lt;&gt;"",G30&lt;TODAY()),"Forsinket",IF(AND(I30&lt;&gt;"",I30&lt;=3),"Snart",""))))</f>
        <v/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customFormat="false" ht="15" hidden="false" customHeight="false" outlineLevel="0" collapsed="false">
      <c r="A31" s="10"/>
      <c r="B31" s="10"/>
      <c r="C31" s="10"/>
      <c r="D31" s="16"/>
      <c r="E31" s="16"/>
      <c r="F31" s="11"/>
      <c r="G31" s="11"/>
      <c r="H31" s="18"/>
      <c r="I31" s="19" t="str">
        <f aca="true">IF(OR(G31="",D31="Færdig"),"",G31-TODAY())</f>
        <v/>
      </c>
      <c r="J31" s="20" t="str">
        <f aca="true">IF(A31="","",IF(D31="Færdig","✓",IF(AND(G31&lt;&gt;"",G31&lt;TODAY()),"Forsinket",IF(AND(I31&lt;&gt;"",I31&lt;=3),"Snart",""))))</f>
        <v/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customFormat="false" ht="15" hidden="false" customHeight="false" outlineLevel="0" collapsed="false">
      <c r="A32" s="10"/>
      <c r="B32" s="10"/>
      <c r="C32" s="10"/>
      <c r="D32" s="16"/>
      <c r="E32" s="16"/>
      <c r="F32" s="11"/>
      <c r="G32" s="11"/>
      <c r="H32" s="18"/>
      <c r="I32" s="19" t="str">
        <f aca="true">IF(OR(G32="",D32="Færdig"),"",G32-TODAY())</f>
        <v/>
      </c>
      <c r="J32" s="20" t="str">
        <f aca="true">IF(A32="","",IF(D32="Færdig","✓",IF(AND(G32&lt;&gt;"",G32&lt;TODAY()),"Forsinket",IF(AND(I32&lt;&gt;"",I32&lt;=3),"Snart",""))))</f>
        <v/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customFormat="false" ht="15" hidden="false" customHeight="false" outlineLevel="0" collapsed="false">
      <c r="A33" s="10"/>
      <c r="B33" s="10"/>
      <c r="C33" s="10"/>
      <c r="D33" s="16"/>
      <c r="E33" s="16"/>
      <c r="F33" s="11"/>
      <c r="G33" s="11"/>
      <c r="H33" s="18"/>
      <c r="I33" s="19" t="str">
        <f aca="true">IF(OR(G33="",D33="Færdig"),"",G33-TODAY())</f>
        <v/>
      </c>
      <c r="J33" s="20" t="str">
        <f aca="true">IF(A33="","",IF(D33="Færdig","✓",IF(AND(G33&lt;&gt;"",G33&lt;TODAY()),"Forsinket",IF(AND(I33&lt;&gt;"",I33&lt;=3),"Snart",""))))</f>
        <v/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customFormat="false" ht="15" hidden="false" customHeight="false" outlineLevel="0" collapsed="false">
      <c r="A34" s="10"/>
      <c r="B34" s="10"/>
      <c r="C34" s="10"/>
      <c r="D34" s="16"/>
      <c r="E34" s="16"/>
      <c r="F34" s="11"/>
      <c r="G34" s="11"/>
      <c r="H34" s="18"/>
      <c r="I34" s="19" t="str">
        <f aca="true">IF(OR(G34="",D34="Færdig"),"",G34-TODAY())</f>
        <v/>
      </c>
      <c r="J34" s="20" t="str">
        <f aca="true">IF(A34="","",IF(D34="Færdig","✓",IF(AND(G34&lt;&gt;"",G34&lt;TODAY()),"Forsinket",IF(AND(I34&lt;&gt;"",I34&lt;=3),"Snart",""))))</f>
        <v/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customFormat="false" ht="15" hidden="false" customHeight="false" outlineLevel="0" collapsed="false">
      <c r="A35" s="10"/>
      <c r="B35" s="10"/>
      <c r="C35" s="10"/>
      <c r="D35" s="16"/>
      <c r="E35" s="16"/>
      <c r="F35" s="11"/>
      <c r="G35" s="11"/>
      <c r="H35" s="18"/>
      <c r="I35" s="19" t="str">
        <f aca="true">IF(OR(G35="",D35="Færdig"),"",G35-TODAY())</f>
        <v/>
      </c>
      <c r="J35" s="20" t="str">
        <f aca="true">IF(A35="","",IF(D35="Færdig","✓",IF(AND(G35&lt;&gt;"",G35&lt;TODAY()),"Forsinket",IF(AND(I35&lt;&gt;"",I35&lt;=3),"Snart",""))))</f>
        <v/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customFormat="false" ht="15" hidden="false" customHeight="false" outlineLevel="0" collapsed="false">
      <c r="A36" s="10"/>
      <c r="B36" s="10"/>
      <c r="C36" s="10"/>
      <c r="D36" s="16"/>
      <c r="E36" s="16"/>
      <c r="F36" s="11"/>
      <c r="G36" s="11"/>
      <c r="H36" s="18"/>
      <c r="I36" s="19" t="str">
        <f aca="true">IF(OR(G36="",D36="Færdig"),"",G36-TODAY())</f>
        <v/>
      </c>
      <c r="J36" s="20" t="str">
        <f aca="true">IF(A36="","",IF(D36="Færdig","✓",IF(AND(G36&lt;&gt;"",G36&lt;TODAY()),"Forsinket",IF(AND(I36&lt;&gt;"",I36&lt;=3),"Snart",""))))</f>
        <v/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customFormat="false" ht="15" hidden="false" customHeight="false" outlineLevel="0" collapsed="false">
      <c r="A37" s="10"/>
      <c r="B37" s="10"/>
      <c r="C37" s="10"/>
      <c r="D37" s="16"/>
      <c r="E37" s="16"/>
      <c r="F37" s="11"/>
      <c r="G37" s="11"/>
      <c r="H37" s="18"/>
      <c r="I37" s="19" t="str">
        <f aca="true">IF(OR(G37="",D37="Færdig"),"",G37-TODAY())</f>
        <v/>
      </c>
      <c r="J37" s="20" t="str">
        <f aca="true">IF(A37="","",IF(D37="Færdig","✓",IF(AND(G37&lt;&gt;"",G37&lt;TODAY()),"Forsinket",IF(AND(I37&lt;&gt;"",I37&lt;=3),"Snart",""))))</f>
        <v/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customFormat="false" ht="15" hidden="false" customHeight="false" outlineLevel="0" collapsed="false">
      <c r="A38" s="10"/>
      <c r="B38" s="10"/>
      <c r="C38" s="10"/>
      <c r="D38" s="16"/>
      <c r="E38" s="16"/>
      <c r="F38" s="11"/>
      <c r="G38" s="11"/>
      <c r="H38" s="18"/>
      <c r="I38" s="19" t="str">
        <f aca="true">IF(OR(G38="",D38="Færdig"),"",G38-TODAY())</f>
        <v/>
      </c>
      <c r="J38" s="20" t="str">
        <f aca="true">IF(A38="","",IF(D38="Færdig","✓",IF(AND(G38&lt;&gt;"",G38&lt;TODAY()),"Forsinket",IF(AND(I38&lt;&gt;"",I38&lt;=3),"Snart",""))))</f>
        <v/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customFormat="false" ht="15" hidden="false" customHeight="false" outlineLevel="0" collapsed="false">
      <c r="A39" s="10"/>
      <c r="B39" s="10"/>
      <c r="C39" s="10"/>
      <c r="D39" s="16"/>
      <c r="E39" s="16"/>
      <c r="F39" s="11"/>
      <c r="G39" s="11"/>
      <c r="H39" s="18"/>
      <c r="I39" s="19" t="str">
        <f aca="true">IF(OR(G39="",D39="Færdig"),"",G39-TODAY())</f>
        <v/>
      </c>
      <c r="J39" s="20" t="str">
        <f aca="true">IF(A39="","",IF(D39="Færdig","✓",IF(AND(G39&lt;&gt;"",G39&lt;TODAY()),"Forsinket",IF(AND(I39&lt;&gt;"",I39&lt;=3),"Snart",""))))</f>
        <v/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customFormat="false" ht="15" hidden="false" customHeight="false" outlineLevel="0" collapsed="false">
      <c r="A40" s="10"/>
      <c r="B40" s="10"/>
      <c r="C40" s="10"/>
      <c r="D40" s="16"/>
      <c r="E40" s="16"/>
      <c r="F40" s="11"/>
      <c r="G40" s="11"/>
      <c r="H40" s="18"/>
      <c r="I40" s="19" t="str">
        <f aca="true">IF(OR(G40="",D40="Færdig"),"",G40-TODAY())</f>
        <v/>
      </c>
      <c r="J40" s="20" t="str">
        <f aca="true">IF(A40="","",IF(D40="Færdig","✓",IF(AND(G40&lt;&gt;"",G40&lt;TODAY()),"Forsinket",IF(AND(I40&lt;&gt;"",I40&lt;=3),"Snart",""))))</f>
        <v/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</row>
    <row r="41" customFormat="false" ht="15" hidden="false" customHeight="false" outlineLevel="0" collapsed="false">
      <c r="A41" s="10"/>
      <c r="B41" s="10"/>
      <c r="C41" s="10"/>
      <c r="D41" s="16"/>
      <c r="E41" s="16"/>
      <c r="F41" s="11"/>
      <c r="G41" s="11"/>
      <c r="H41" s="18"/>
      <c r="I41" s="19" t="str">
        <f aca="true">IF(OR(G41="",D41="Færdig"),"",G41-TODAY())</f>
        <v/>
      </c>
      <c r="J41" s="20" t="str">
        <f aca="true">IF(A41="","",IF(D41="Færdig","✓",IF(AND(G41&lt;&gt;"",G41&lt;TODAY()),"Forsinket",IF(AND(I41&lt;&gt;"",I41&lt;=3),"Snart",""))))</f>
        <v/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customFormat="false" ht="15" hidden="false" customHeight="false" outlineLevel="0" collapsed="false">
      <c r="A42" s="10"/>
      <c r="B42" s="10"/>
      <c r="C42" s="10"/>
      <c r="D42" s="16"/>
      <c r="E42" s="16"/>
      <c r="F42" s="11"/>
      <c r="G42" s="11"/>
      <c r="H42" s="18"/>
      <c r="I42" s="19" t="str">
        <f aca="true">IF(OR(G42="",D42="Færdig"),"",G42-TODAY())</f>
        <v/>
      </c>
      <c r="J42" s="20" t="str">
        <f aca="true">IF(A42="","",IF(D42="Færdig","✓",IF(AND(G42&lt;&gt;"",G42&lt;TODAY()),"Forsinket",IF(AND(I42&lt;&gt;"",I42&lt;=3),"Snart",""))))</f>
        <v/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customFormat="false" ht="15" hidden="false" customHeight="false" outlineLevel="0" collapsed="false">
      <c r="A43" s="10"/>
      <c r="B43" s="10"/>
      <c r="C43" s="10"/>
      <c r="D43" s="16"/>
      <c r="E43" s="16"/>
      <c r="F43" s="11"/>
      <c r="G43" s="11"/>
      <c r="H43" s="18"/>
      <c r="I43" s="19" t="str">
        <f aca="true">IF(OR(G43="",D43="Færdig"),"",G43-TODAY())</f>
        <v/>
      </c>
      <c r="J43" s="20" t="str">
        <f aca="true">IF(A43="","",IF(D43="Færdig","✓",IF(AND(G43&lt;&gt;"",G43&lt;TODAY()),"Forsinket",IF(AND(I43&lt;&gt;"",I43&lt;=3),"Snart",""))))</f>
        <v/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</row>
    <row r="44" customFormat="false" ht="15" hidden="false" customHeight="false" outlineLevel="0" collapsed="false">
      <c r="A44" s="10"/>
      <c r="B44" s="10"/>
      <c r="C44" s="10"/>
      <c r="D44" s="16"/>
      <c r="E44" s="16"/>
      <c r="F44" s="11"/>
      <c r="G44" s="11"/>
      <c r="H44" s="18"/>
      <c r="I44" s="19" t="str">
        <f aca="true">IF(OR(G44="",D44="Færdig"),"",G44-TODAY())</f>
        <v/>
      </c>
      <c r="J44" s="20" t="str">
        <f aca="true">IF(A44="","",IF(D44="Færdig","✓",IF(AND(G44&lt;&gt;"",G44&lt;TODAY()),"Forsinket",IF(AND(I44&lt;&gt;"",I44&lt;=3),"Snart",""))))</f>
        <v/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customFormat="false" ht="15" hidden="false" customHeight="false" outlineLevel="0" collapsed="false">
      <c r="A45" s="10"/>
      <c r="B45" s="10"/>
      <c r="C45" s="10"/>
      <c r="D45" s="16"/>
      <c r="E45" s="16"/>
      <c r="F45" s="11"/>
      <c r="G45" s="11"/>
      <c r="H45" s="18"/>
      <c r="I45" s="19" t="str">
        <f aca="true">IF(OR(G45="",D45="Færdig"),"",G45-TODAY())</f>
        <v/>
      </c>
      <c r="J45" s="20" t="str">
        <f aca="true">IF(A45="","",IF(D45="Færdig","✓",IF(AND(G45&lt;&gt;"",G45&lt;TODAY()),"Forsinket",IF(AND(I45&lt;&gt;"",I45&lt;=3),"Snart",""))))</f>
        <v/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</row>
    <row r="46" customFormat="false" ht="15" hidden="false" customHeight="false" outlineLevel="0" collapsed="false">
      <c r="A46" s="10"/>
      <c r="B46" s="10"/>
      <c r="C46" s="10"/>
      <c r="D46" s="16"/>
      <c r="E46" s="16"/>
      <c r="F46" s="11"/>
      <c r="G46" s="11"/>
      <c r="H46" s="18"/>
      <c r="I46" s="19" t="str">
        <f aca="true">IF(OR(G46="",D46="Færdig"),"",G46-TODAY())</f>
        <v/>
      </c>
      <c r="J46" s="20" t="str">
        <f aca="true">IF(A46="","",IF(D46="Færdig","✓",IF(AND(G46&lt;&gt;"",G46&lt;TODAY()),"Forsinket",IF(AND(I46&lt;&gt;"",I46&lt;=3),"Snart",""))))</f>
        <v/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customFormat="false" ht="15" hidden="false" customHeight="false" outlineLevel="0" collapsed="false">
      <c r="A47" s="10"/>
      <c r="B47" s="10"/>
      <c r="C47" s="10"/>
      <c r="D47" s="16"/>
      <c r="E47" s="16"/>
      <c r="F47" s="11"/>
      <c r="G47" s="11"/>
      <c r="H47" s="18"/>
      <c r="I47" s="19" t="str">
        <f aca="true">IF(OR(G47="",D47="Færdig"),"",G47-TODAY())</f>
        <v/>
      </c>
      <c r="J47" s="20" t="str">
        <f aca="true">IF(A47="","",IF(D47="Færdig","✓",IF(AND(G47&lt;&gt;"",G47&lt;TODAY()),"Forsinket",IF(AND(I47&lt;&gt;"",I47&lt;=3),"Snart",""))))</f>
        <v/>
      </c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</row>
    <row r="48" customFormat="false" ht="15" hidden="false" customHeight="false" outlineLevel="0" collapsed="false">
      <c r="A48" s="10"/>
      <c r="B48" s="10"/>
      <c r="C48" s="10"/>
      <c r="D48" s="16"/>
      <c r="E48" s="16"/>
      <c r="F48" s="11"/>
      <c r="G48" s="11"/>
      <c r="H48" s="18"/>
      <c r="I48" s="19" t="str">
        <f aca="true">IF(OR(G48="",D48="Færdig"),"",G48-TODAY())</f>
        <v/>
      </c>
      <c r="J48" s="20" t="str">
        <f aca="true">IF(A48="","",IF(D48="Færdig","✓",IF(AND(G48&lt;&gt;"",G48&lt;TODAY()),"Forsinket",IF(AND(I48&lt;&gt;"",I48&lt;=3),"Snart",""))))</f>
        <v/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customFormat="false" ht="15" hidden="false" customHeight="false" outlineLevel="0" collapsed="false">
      <c r="A49" s="10"/>
      <c r="B49" s="10"/>
      <c r="C49" s="10"/>
      <c r="D49" s="16"/>
      <c r="E49" s="16"/>
      <c r="F49" s="11"/>
      <c r="G49" s="11"/>
      <c r="H49" s="18"/>
      <c r="I49" s="19" t="str">
        <f aca="true">IF(OR(G49="",D49="Færdig"),"",G49-TODAY())</f>
        <v/>
      </c>
      <c r="J49" s="20" t="str">
        <f aca="true">IF(A49="","",IF(D49="Færdig","✓",IF(AND(G49&lt;&gt;"",G49&lt;TODAY()),"Forsinket",IF(AND(I49&lt;&gt;"",I49&lt;=3),"Snart",""))))</f>
        <v/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</row>
    <row r="50" customFormat="false" ht="15" hidden="false" customHeight="false" outlineLevel="0" collapsed="false">
      <c r="A50" s="10"/>
      <c r="B50" s="10"/>
      <c r="C50" s="10"/>
      <c r="D50" s="16"/>
      <c r="E50" s="16"/>
      <c r="F50" s="11"/>
      <c r="G50" s="11"/>
      <c r="H50" s="18"/>
      <c r="I50" s="19" t="str">
        <f aca="true">IF(OR(G50="",D50="Færdig"),"",G50-TODAY())</f>
        <v/>
      </c>
      <c r="J50" s="20" t="str">
        <f aca="true">IF(A50="","",IF(D50="Færdig","✓",IF(AND(G50&lt;&gt;"",G50&lt;TODAY()),"Forsinket",IF(AND(I50&lt;&gt;"",I50&lt;=3),"Snart",""))))</f>
        <v/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customFormat="false" ht="15" hidden="false" customHeight="false" outlineLevel="0" collapsed="false">
      <c r="A51" s="10"/>
      <c r="B51" s="10"/>
      <c r="C51" s="10"/>
      <c r="D51" s="16"/>
      <c r="E51" s="16"/>
      <c r="F51" s="11"/>
      <c r="G51" s="11"/>
      <c r="H51" s="18"/>
      <c r="I51" s="19" t="str">
        <f aca="true">IF(OR(G51="",D51="Færdig"),"",G51-TODAY())</f>
        <v/>
      </c>
      <c r="J51" s="20" t="str">
        <f aca="true">IF(A51="","",IF(D51="Færdig","✓",IF(AND(G51&lt;&gt;"",G51&lt;TODAY()),"Forsinket",IF(AND(I51&lt;&gt;"",I51&lt;=3),"Snart",""))))</f>
        <v/>
      </c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</row>
    <row r="52" customFormat="false" ht="15" hidden="false" customHeight="false" outlineLevel="0" collapsed="false">
      <c r="A52" s="10"/>
      <c r="B52" s="10"/>
      <c r="C52" s="10"/>
      <c r="D52" s="16"/>
      <c r="E52" s="16"/>
      <c r="F52" s="11"/>
      <c r="G52" s="11"/>
      <c r="H52" s="18"/>
      <c r="I52" s="19" t="str">
        <f aca="true">IF(OR(G52="",D52="Færdig"),"",G52-TODAY())</f>
        <v/>
      </c>
      <c r="J52" s="20" t="str">
        <f aca="true">IF(A52="","",IF(D52="Færdig","✓",IF(AND(G52&lt;&gt;"",G52&lt;TODAY()),"Forsinket",IF(AND(I52&lt;&gt;"",I52&lt;=3),"Snart",""))))</f>
        <v/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customFormat="false" ht="15" hidden="false" customHeight="false" outlineLevel="0" collapsed="false">
      <c r="A53" s="10"/>
      <c r="B53" s="10"/>
      <c r="C53" s="10"/>
      <c r="D53" s="16"/>
      <c r="E53" s="16"/>
      <c r="F53" s="11"/>
      <c r="G53" s="11"/>
      <c r="H53" s="18"/>
      <c r="I53" s="19" t="str">
        <f aca="true">IF(OR(G53="",D53="Færdig"),"",G53-TODAY())</f>
        <v/>
      </c>
      <c r="J53" s="20" t="str">
        <f aca="true">IF(A53="","",IF(D53="Færdig","✓",IF(AND(G53&lt;&gt;"",G53&lt;TODAY()),"Forsinket",IF(AND(I53&lt;&gt;"",I53&lt;=3),"Snart",""))))</f>
        <v/>
      </c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</row>
    <row r="54" customFormat="false" ht="15" hidden="false" customHeight="false" outlineLevel="0" collapsed="false">
      <c r="A54" s="10"/>
      <c r="B54" s="10"/>
      <c r="C54" s="10"/>
      <c r="D54" s="16"/>
      <c r="E54" s="16"/>
      <c r="F54" s="11"/>
      <c r="G54" s="11"/>
      <c r="H54" s="18"/>
      <c r="I54" s="19" t="str">
        <f aca="true">IF(OR(G54="",D54="Færdig"),"",G54-TODAY())</f>
        <v/>
      </c>
      <c r="J54" s="20" t="str">
        <f aca="true">IF(A54="","",IF(D54="Færdig","✓",IF(AND(G54&lt;&gt;"",G54&lt;TODAY()),"Forsinket",IF(AND(I54&lt;&gt;"",I54&lt;=3),"Snart",""))))</f>
        <v/>
      </c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customFormat="false" ht="15" hidden="false" customHeight="false" outlineLevel="0" collapsed="false">
      <c r="A55" s="10"/>
      <c r="B55" s="10"/>
      <c r="C55" s="10"/>
      <c r="D55" s="16"/>
      <c r="E55" s="16"/>
      <c r="F55" s="11"/>
      <c r="G55" s="11"/>
      <c r="H55" s="18"/>
      <c r="I55" s="19" t="str">
        <f aca="true">IF(OR(G55="",D55="Færdig"),"",G55-TODAY())</f>
        <v/>
      </c>
      <c r="J55" s="20" t="str">
        <f aca="true">IF(A55="","",IF(D55="Færdig","✓",IF(AND(G55&lt;&gt;"",G55&lt;TODAY()),"Forsinket",IF(AND(I55&lt;&gt;"",I55&lt;=3),"Snart",""))))</f>
        <v/>
      </c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customFormat="false" ht="15" hidden="false" customHeight="false" outlineLevel="0" collapsed="false">
      <c r="A56" s="10"/>
      <c r="B56" s="10"/>
      <c r="C56" s="10"/>
      <c r="D56" s="16"/>
      <c r="E56" s="16"/>
      <c r="F56" s="11"/>
      <c r="G56" s="11"/>
      <c r="H56" s="18"/>
      <c r="I56" s="19" t="str">
        <f aca="true">IF(OR(G56="",D56="Færdig"),"",G56-TODAY())</f>
        <v/>
      </c>
      <c r="J56" s="20" t="str">
        <f aca="true">IF(A56="","",IF(D56="Færdig","✓",IF(AND(G56&lt;&gt;"",G56&lt;TODAY()),"Forsinket",IF(AND(I56&lt;&gt;"",I56&lt;=3),"Snart",""))))</f>
        <v/>
      </c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customFormat="false" ht="15" hidden="false" customHeight="false" outlineLevel="0" collapsed="false">
      <c r="A57" s="10"/>
      <c r="B57" s="10"/>
      <c r="C57" s="10"/>
      <c r="D57" s="16"/>
      <c r="E57" s="16"/>
      <c r="F57" s="11"/>
      <c r="G57" s="11"/>
      <c r="H57" s="18"/>
      <c r="I57" s="19" t="str">
        <f aca="true">IF(OR(G57="",D57="Færdig"),"",G57-TODAY())</f>
        <v/>
      </c>
      <c r="J57" s="20" t="str">
        <f aca="true">IF(A57="","",IF(D57="Færdig","✓",IF(AND(G57&lt;&gt;"",G57&lt;TODAY()),"Forsinket",IF(AND(I57&lt;&gt;"",I57&lt;=3),"Snart",""))))</f>
        <v/>
      </c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customFormat="false" ht="15" hidden="false" customHeight="false" outlineLevel="0" collapsed="false">
      <c r="A58" s="10"/>
      <c r="B58" s="10"/>
      <c r="C58" s="10"/>
      <c r="D58" s="16"/>
      <c r="E58" s="16"/>
      <c r="F58" s="11"/>
      <c r="G58" s="11"/>
      <c r="H58" s="18"/>
      <c r="I58" s="19" t="str">
        <f aca="true">IF(OR(G58="",D58="Færdig"),"",G58-TODAY())</f>
        <v/>
      </c>
      <c r="J58" s="20" t="str">
        <f aca="true">IF(A58="","",IF(D58="Færdig","✓",IF(AND(G58&lt;&gt;"",G58&lt;TODAY()),"Forsinket",IF(AND(I58&lt;&gt;"",I58&lt;=3),"Snart",""))))</f>
        <v/>
      </c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</row>
    <row r="59" customFormat="false" ht="15" hidden="false" customHeight="false" outlineLevel="0" collapsed="false">
      <c r="A59" s="10"/>
      <c r="B59" s="10"/>
      <c r="C59" s="10"/>
      <c r="D59" s="16"/>
      <c r="E59" s="16"/>
      <c r="F59" s="11"/>
      <c r="G59" s="11"/>
      <c r="H59" s="18"/>
      <c r="I59" s="19" t="str">
        <f aca="true">IF(OR(G59="",D59="Færdig"),"",G59-TODAY())</f>
        <v/>
      </c>
      <c r="J59" s="20" t="str">
        <f aca="true">IF(A59="","",IF(D59="Færdig","✓",IF(AND(G59&lt;&gt;"",G59&lt;TODAY()),"Forsinket",IF(AND(I59&lt;&gt;"",I59&lt;=3),"Snart",""))))</f>
        <v/>
      </c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</row>
    <row r="60" customFormat="false" ht="15" hidden="false" customHeight="false" outlineLevel="0" collapsed="false">
      <c r="A60" s="10"/>
      <c r="B60" s="10"/>
      <c r="C60" s="10"/>
      <c r="D60" s="16"/>
      <c r="E60" s="16"/>
      <c r="F60" s="11"/>
      <c r="G60" s="11"/>
      <c r="H60" s="18"/>
      <c r="I60" s="19" t="str">
        <f aca="true">IF(OR(G60="",D60="Færdig"),"",G60-TODAY())</f>
        <v/>
      </c>
      <c r="J60" s="20" t="str">
        <f aca="true">IF(A60="","",IF(D60="Færdig","✓",IF(AND(G60&lt;&gt;"",G60&lt;TODAY()),"Forsinket",IF(AND(I60&lt;&gt;"",I60&lt;=3),"Snart",""))))</f>
        <v/>
      </c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customFormat="false" ht="15" hidden="false" customHeight="false" outlineLevel="0" collapsed="false">
      <c r="A61" s="10"/>
      <c r="B61" s="10"/>
      <c r="C61" s="10"/>
      <c r="D61" s="16"/>
      <c r="E61" s="16"/>
      <c r="F61" s="11"/>
      <c r="G61" s="11"/>
      <c r="H61" s="18"/>
      <c r="I61" s="19" t="str">
        <f aca="true">IF(OR(G61="",D61="Færdig"),"",G61-TODAY())</f>
        <v/>
      </c>
      <c r="J61" s="20" t="str">
        <f aca="true">IF(A61="","",IF(D61="Færdig","✓",IF(AND(G61&lt;&gt;"",G61&lt;TODAY()),"Forsinket",IF(AND(I61&lt;&gt;"",I61&lt;=3),"Snart",""))))</f>
        <v/>
      </c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</row>
    <row r="62" customFormat="false" ht="15" hidden="false" customHeight="false" outlineLevel="0" collapsed="false">
      <c r="A62" s="10"/>
      <c r="B62" s="10"/>
      <c r="C62" s="10"/>
      <c r="D62" s="16"/>
      <c r="E62" s="16"/>
      <c r="F62" s="11"/>
      <c r="G62" s="11"/>
      <c r="H62" s="18"/>
      <c r="I62" s="19" t="str">
        <f aca="true">IF(OR(G62="",D62="Færdig"),"",G62-TODAY())</f>
        <v/>
      </c>
      <c r="J62" s="20" t="str">
        <f aca="true">IF(A62="","",IF(D62="Færdig","✓",IF(AND(G62&lt;&gt;"",G62&lt;TODAY()),"Forsinket",IF(AND(I62&lt;&gt;"",I62&lt;=3),"Snart",""))))</f>
        <v/>
      </c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customFormat="false" ht="15" hidden="false" customHeight="false" outlineLevel="0" collapsed="false">
      <c r="A63" s="10"/>
      <c r="B63" s="10"/>
      <c r="C63" s="10"/>
      <c r="D63" s="16"/>
      <c r="E63" s="16"/>
      <c r="F63" s="11"/>
      <c r="G63" s="11"/>
      <c r="H63" s="18"/>
      <c r="I63" s="19" t="str">
        <f aca="true">IF(OR(G63="",D63="Færdig"),"",G63-TODAY())</f>
        <v/>
      </c>
      <c r="J63" s="20" t="str">
        <f aca="true">IF(A63="","",IF(D63="Færdig","✓",IF(AND(G63&lt;&gt;"",G63&lt;TODAY()),"Forsinket",IF(AND(I63&lt;&gt;"",I63&lt;=3),"Snart",""))))</f>
        <v/>
      </c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</row>
    <row r="64" customFormat="false" ht="15" hidden="false" customHeight="false" outlineLevel="0" collapsed="false">
      <c r="A64" s="10"/>
      <c r="B64" s="10"/>
      <c r="C64" s="10"/>
      <c r="D64" s="16"/>
      <c r="E64" s="16"/>
      <c r="F64" s="11"/>
      <c r="G64" s="11"/>
      <c r="H64" s="18"/>
      <c r="I64" s="19" t="str">
        <f aca="true">IF(OR(G64="",D64="Færdig"),"",G64-TODAY())</f>
        <v/>
      </c>
      <c r="J64" s="20" t="str">
        <f aca="true">IF(A64="","",IF(D64="Færdig","✓",IF(AND(G64&lt;&gt;"",G64&lt;TODAY()),"Forsinket",IF(AND(I64&lt;&gt;"",I64&lt;=3),"Snart",""))))</f>
        <v/>
      </c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customFormat="false" ht="15" hidden="false" customHeight="false" outlineLevel="0" collapsed="false">
      <c r="A65" s="10"/>
      <c r="B65" s="10"/>
      <c r="C65" s="10"/>
      <c r="D65" s="16"/>
      <c r="E65" s="16"/>
      <c r="F65" s="11"/>
      <c r="G65" s="11"/>
      <c r="H65" s="18"/>
      <c r="I65" s="19" t="str">
        <f aca="true">IF(OR(G65="",D65="Færdig"),"",G65-TODAY())</f>
        <v/>
      </c>
      <c r="J65" s="20" t="str">
        <f aca="true">IF(A65="","",IF(D65="Færdig","✓",IF(AND(G65&lt;&gt;"",G65&lt;TODAY()),"Forsinket",IF(AND(I65&lt;&gt;"",I65&lt;=3),"Snart",""))))</f>
        <v/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customFormat="false" ht="15" hidden="false" customHeight="false" outlineLevel="0" collapsed="false">
      <c r="A66" s="10"/>
      <c r="B66" s="10"/>
      <c r="C66" s="10"/>
      <c r="D66" s="16"/>
      <c r="E66" s="16"/>
      <c r="F66" s="11"/>
      <c r="G66" s="11"/>
      <c r="H66" s="18"/>
      <c r="I66" s="19" t="str">
        <f aca="true">IF(OR(G66="",D66="Færdig"),"",G66-TODAY())</f>
        <v/>
      </c>
      <c r="J66" s="20" t="str">
        <f aca="true">IF(A66="","",IF(D66="Færdig","✓",IF(AND(G66&lt;&gt;"",G66&lt;TODAY()),"Forsinket",IF(AND(I66&lt;&gt;"",I66&lt;=3),"Snart",""))))</f>
        <v/>
      </c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</row>
    <row r="67" customFormat="false" ht="15" hidden="false" customHeight="false" outlineLevel="0" collapsed="false">
      <c r="A67" s="10"/>
      <c r="B67" s="10"/>
      <c r="C67" s="10"/>
      <c r="D67" s="16"/>
      <c r="E67" s="16"/>
      <c r="F67" s="11"/>
      <c r="G67" s="11"/>
      <c r="H67" s="18"/>
      <c r="I67" s="19" t="str">
        <f aca="true">IF(OR(G67="",D67="Færdig"),"",G67-TODAY())</f>
        <v/>
      </c>
      <c r="J67" s="20" t="str">
        <f aca="true">IF(A67="","",IF(D67="Færdig","✓",IF(AND(G67&lt;&gt;"",G67&lt;TODAY()),"Forsinket",IF(AND(I67&lt;&gt;"",I67&lt;=3),"Snart",""))))</f>
        <v/>
      </c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</row>
    <row r="68" customFormat="false" ht="15" hidden="false" customHeight="false" outlineLevel="0" collapsed="false">
      <c r="A68" s="10"/>
      <c r="B68" s="10"/>
      <c r="C68" s="10"/>
      <c r="D68" s="16"/>
      <c r="E68" s="16"/>
      <c r="F68" s="11"/>
      <c r="G68" s="11"/>
      <c r="H68" s="18"/>
      <c r="I68" s="19" t="str">
        <f aca="true">IF(OR(G68="",D68="Færdig"),"",G68-TODAY())</f>
        <v/>
      </c>
      <c r="J68" s="20" t="str">
        <f aca="true">IF(A68="","",IF(D68="Færdig","✓",IF(AND(G68&lt;&gt;"",G68&lt;TODAY()),"Forsinket",IF(AND(I68&lt;&gt;"",I68&lt;=3),"Snart",""))))</f>
        <v/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</row>
    <row r="69" customFormat="false" ht="15" hidden="false" customHeight="false" outlineLevel="0" collapsed="false">
      <c r="A69" s="10"/>
      <c r="B69" s="10"/>
      <c r="C69" s="10"/>
      <c r="D69" s="16"/>
      <c r="E69" s="16"/>
      <c r="F69" s="11"/>
      <c r="G69" s="11"/>
      <c r="H69" s="18"/>
      <c r="I69" s="19" t="str">
        <f aca="true">IF(OR(G69="",D69="Færdig"),"",G69-TODAY())</f>
        <v/>
      </c>
      <c r="J69" s="20" t="str">
        <f aca="true">IF(A69="","",IF(D69="Færdig","✓",IF(AND(G69&lt;&gt;"",G69&lt;TODAY()),"Forsinket",IF(AND(I69&lt;&gt;"",I69&lt;=3),"Snart",""))))</f>
        <v/>
      </c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</row>
    <row r="70" customFormat="false" ht="15" hidden="false" customHeight="false" outlineLevel="0" collapsed="false">
      <c r="A70" s="10"/>
      <c r="B70" s="10"/>
      <c r="C70" s="10"/>
      <c r="D70" s="16"/>
      <c r="E70" s="16"/>
      <c r="F70" s="11"/>
      <c r="G70" s="11"/>
      <c r="H70" s="18"/>
      <c r="I70" s="19" t="str">
        <f aca="true">IF(OR(G70="",D70="Færdig"),"",G70-TODAY())</f>
        <v/>
      </c>
      <c r="J70" s="20" t="str">
        <f aca="true">IF(A70="","",IF(D70="Færdig","✓",IF(AND(G70&lt;&gt;"",G70&lt;TODAY()),"Forsinket",IF(AND(I70&lt;&gt;"",I70&lt;=3),"Snart",""))))</f>
        <v/>
      </c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</row>
    <row r="71" customFormat="false" ht="15" hidden="false" customHeight="false" outlineLevel="0" collapsed="false">
      <c r="A71" s="10"/>
      <c r="B71" s="10"/>
      <c r="C71" s="10"/>
      <c r="D71" s="16"/>
      <c r="E71" s="16"/>
      <c r="F71" s="11"/>
      <c r="G71" s="11"/>
      <c r="H71" s="18"/>
      <c r="I71" s="19" t="str">
        <f aca="true">IF(OR(G71="",D71="Færdig"),"",G71-TODAY())</f>
        <v/>
      </c>
      <c r="J71" s="20" t="str">
        <f aca="true">IF(A71="","",IF(D71="Færdig","✓",IF(AND(G71&lt;&gt;"",G71&lt;TODAY()),"Forsinket",IF(AND(I71&lt;&gt;"",I71&lt;=3),"Snart",""))))</f>
        <v/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</row>
    <row r="72" customFormat="false" ht="15" hidden="false" customHeight="false" outlineLevel="0" collapsed="false">
      <c r="A72" s="10"/>
      <c r="B72" s="10"/>
      <c r="C72" s="10"/>
      <c r="D72" s="16"/>
      <c r="E72" s="16"/>
      <c r="F72" s="11"/>
      <c r="G72" s="11"/>
      <c r="H72" s="18"/>
      <c r="I72" s="19" t="str">
        <f aca="true">IF(OR(G72="",D72="Færdig"),"",G72-TODAY())</f>
        <v/>
      </c>
      <c r="J72" s="20" t="str">
        <f aca="true">IF(A72="","",IF(D72="Færdig","✓",IF(AND(G72&lt;&gt;"",G72&lt;TODAY()),"Forsinket",IF(AND(I72&lt;&gt;"",I72&lt;=3),"Snart",""))))</f>
        <v/>
      </c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</row>
    <row r="73" customFormat="false" ht="15" hidden="false" customHeight="false" outlineLevel="0" collapsed="false">
      <c r="A73" s="10"/>
      <c r="B73" s="10"/>
      <c r="C73" s="10"/>
      <c r="D73" s="16"/>
      <c r="E73" s="16"/>
      <c r="F73" s="11"/>
      <c r="G73" s="11"/>
      <c r="H73" s="18"/>
      <c r="I73" s="19" t="str">
        <f aca="true">IF(OR(G73="",D73="Færdig"),"",G73-TODAY())</f>
        <v/>
      </c>
      <c r="J73" s="20" t="str">
        <f aca="true">IF(A73="","",IF(D73="Færdig","✓",IF(AND(G73&lt;&gt;"",G73&lt;TODAY()),"Forsinket",IF(AND(I73&lt;&gt;"",I73&lt;=3),"Snart",""))))</f>
        <v/>
      </c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</row>
    <row r="74" customFormat="false" ht="15" hidden="false" customHeight="false" outlineLevel="0" collapsed="false">
      <c r="A74" s="10"/>
      <c r="B74" s="10"/>
      <c r="C74" s="10"/>
      <c r="D74" s="16"/>
      <c r="E74" s="16"/>
      <c r="F74" s="11"/>
      <c r="G74" s="11"/>
      <c r="H74" s="18"/>
      <c r="I74" s="19" t="str">
        <f aca="true">IF(OR(G74="",D74="Færdig"),"",G74-TODAY())</f>
        <v/>
      </c>
      <c r="J74" s="20" t="str">
        <f aca="true">IF(A74="","",IF(D74="Færdig","✓",IF(AND(G74&lt;&gt;"",G74&lt;TODAY()),"Forsinket",IF(AND(I74&lt;&gt;"",I74&lt;=3),"Snart",""))))</f>
        <v/>
      </c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</row>
    <row r="75" customFormat="false" ht="15" hidden="false" customHeight="false" outlineLevel="0" collapsed="false">
      <c r="A75" s="10"/>
      <c r="B75" s="10"/>
      <c r="C75" s="10"/>
      <c r="D75" s="16"/>
      <c r="E75" s="16"/>
      <c r="F75" s="11"/>
      <c r="G75" s="11"/>
      <c r="H75" s="18"/>
      <c r="I75" s="19" t="str">
        <f aca="true">IF(OR(G75="",D75="Færdig"),"",G75-TODAY())</f>
        <v/>
      </c>
      <c r="J75" s="20" t="str">
        <f aca="true">IF(A75="","",IF(D75="Færdig","✓",IF(AND(G75&lt;&gt;"",G75&lt;TODAY()),"Forsinket",IF(AND(I75&lt;&gt;"",I75&lt;=3),"Snart",""))))</f>
        <v/>
      </c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</row>
    <row r="76" customFormat="false" ht="15" hidden="false" customHeight="false" outlineLevel="0" collapsed="false">
      <c r="A76" s="10"/>
      <c r="B76" s="10"/>
      <c r="C76" s="10"/>
      <c r="D76" s="16"/>
      <c r="E76" s="16"/>
      <c r="F76" s="11"/>
      <c r="G76" s="11"/>
      <c r="H76" s="18"/>
      <c r="I76" s="19" t="str">
        <f aca="true">IF(OR(G76="",D76="Færdig"),"",G76-TODAY())</f>
        <v/>
      </c>
      <c r="J76" s="20" t="str">
        <f aca="true">IF(A76="","",IF(D76="Færdig","✓",IF(AND(G76&lt;&gt;"",G76&lt;TODAY()),"Forsinket",IF(AND(I76&lt;&gt;"",I76&lt;=3),"Snart",""))))</f>
        <v/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</row>
    <row r="77" customFormat="false" ht="15" hidden="false" customHeight="false" outlineLevel="0" collapsed="false">
      <c r="A77" s="10"/>
      <c r="B77" s="10"/>
      <c r="C77" s="10"/>
      <c r="D77" s="16"/>
      <c r="E77" s="16"/>
      <c r="F77" s="11"/>
      <c r="G77" s="11"/>
      <c r="H77" s="18"/>
      <c r="I77" s="19" t="str">
        <f aca="true">IF(OR(G77="",D77="Færdig"),"",G77-TODAY())</f>
        <v/>
      </c>
      <c r="J77" s="20" t="str">
        <f aca="true">IF(A77="","",IF(D77="Færdig","✓",IF(AND(G77&lt;&gt;"",G77&lt;TODAY()),"Forsinket",IF(AND(I77&lt;&gt;"",I77&lt;=3),"Snart",""))))</f>
        <v/>
      </c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</row>
    <row r="78" customFormat="false" ht="15" hidden="false" customHeight="false" outlineLevel="0" collapsed="false">
      <c r="A78" s="10"/>
      <c r="B78" s="10"/>
      <c r="C78" s="10"/>
      <c r="D78" s="16"/>
      <c r="E78" s="16"/>
      <c r="F78" s="11"/>
      <c r="G78" s="11"/>
      <c r="H78" s="18"/>
      <c r="I78" s="19" t="str">
        <f aca="true">IF(OR(G78="",D78="Færdig"),"",G78-TODAY())</f>
        <v/>
      </c>
      <c r="J78" s="20" t="str">
        <f aca="true">IF(A78="","",IF(D78="Færdig","✓",IF(AND(G78&lt;&gt;"",G78&lt;TODAY()),"Forsinket",IF(AND(I78&lt;&gt;"",I78&lt;=3),"Snart",""))))</f>
        <v/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</row>
    <row r="79" customFormat="false" ht="15" hidden="false" customHeight="false" outlineLevel="0" collapsed="false">
      <c r="A79" s="10"/>
      <c r="B79" s="10"/>
      <c r="C79" s="10"/>
      <c r="D79" s="16"/>
      <c r="E79" s="16"/>
      <c r="F79" s="11"/>
      <c r="G79" s="11"/>
      <c r="H79" s="18"/>
      <c r="I79" s="19" t="str">
        <f aca="true">IF(OR(G79="",D79="Færdig"),"",G79-TODAY())</f>
        <v/>
      </c>
      <c r="J79" s="20" t="str">
        <f aca="true">IF(A79="","",IF(D79="Færdig","✓",IF(AND(G79&lt;&gt;"",G79&lt;TODAY()),"Forsinket",IF(AND(I79&lt;&gt;"",I79&lt;=3),"Snart",""))))</f>
        <v/>
      </c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</row>
    <row r="80" customFormat="false" ht="15" hidden="false" customHeight="false" outlineLevel="0" collapsed="false">
      <c r="A80" s="10"/>
      <c r="B80" s="10"/>
      <c r="C80" s="10"/>
      <c r="D80" s="16"/>
      <c r="E80" s="16"/>
      <c r="F80" s="11"/>
      <c r="G80" s="11"/>
      <c r="H80" s="18"/>
      <c r="I80" s="19" t="str">
        <f aca="true">IF(OR(G80="",D80="Færdig"),"",G80-TODAY())</f>
        <v/>
      </c>
      <c r="J80" s="20" t="str">
        <f aca="true">IF(A80="","",IF(D80="Færdig","✓",IF(AND(G80&lt;&gt;"",G80&lt;TODAY()),"Forsinket",IF(AND(I80&lt;&gt;"",I80&lt;=3),"Snart",""))))</f>
        <v/>
      </c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</row>
    <row r="81" customFormat="false" ht="15" hidden="false" customHeight="false" outlineLevel="0" collapsed="false">
      <c r="A81" s="10"/>
      <c r="B81" s="10"/>
      <c r="C81" s="10"/>
      <c r="D81" s="16"/>
      <c r="E81" s="16"/>
      <c r="F81" s="11"/>
      <c r="G81" s="11"/>
      <c r="H81" s="18"/>
      <c r="I81" s="19" t="str">
        <f aca="true">IF(OR(G81="",D81="Færdig"),"",G81-TODAY())</f>
        <v/>
      </c>
      <c r="J81" s="20" t="str">
        <f aca="true">IF(A81="","",IF(D81="Færdig","✓",IF(AND(G81&lt;&gt;"",G81&lt;TODAY()),"Forsinket",IF(AND(I81&lt;&gt;"",I81&lt;=3),"Snart",""))))</f>
        <v/>
      </c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</row>
    <row r="82" customFormat="false" ht="15" hidden="false" customHeight="false" outlineLevel="0" collapsed="false">
      <c r="A82" s="10"/>
      <c r="B82" s="10"/>
      <c r="C82" s="10"/>
      <c r="D82" s="16"/>
      <c r="E82" s="16"/>
      <c r="F82" s="11"/>
      <c r="G82" s="11"/>
      <c r="H82" s="18"/>
      <c r="I82" s="19" t="str">
        <f aca="true">IF(OR(G82="",D82="Færdig"),"",G82-TODAY())</f>
        <v/>
      </c>
      <c r="J82" s="20" t="str">
        <f aca="true">IF(A82="","",IF(D82="Færdig","✓",IF(AND(G82&lt;&gt;"",G82&lt;TODAY()),"Forsinket",IF(AND(I82&lt;&gt;"",I82&lt;=3),"Snart",""))))</f>
        <v/>
      </c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</row>
    <row r="83" customFormat="false" ht="15" hidden="false" customHeight="false" outlineLevel="0" collapsed="false">
      <c r="A83" s="10"/>
      <c r="B83" s="10"/>
      <c r="C83" s="10"/>
      <c r="D83" s="16"/>
      <c r="E83" s="16"/>
      <c r="F83" s="11"/>
      <c r="G83" s="11"/>
      <c r="H83" s="18"/>
      <c r="I83" s="19" t="str">
        <f aca="true">IF(OR(G83="",D83="Færdig"),"",G83-TODAY())</f>
        <v/>
      </c>
      <c r="J83" s="20" t="str">
        <f aca="true">IF(A83="","",IF(D83="Færdig","✓",IF(AND(G83&lt;&gt;"",G83&lt;TODAY()),"Forsinket",IF(AND(I83&lt;&gt;"",I83&lt;=3),"Snart",""))))</f>
        <v/>
      </c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</row>
    <row r="84" customFormat="false" ht="15" hidden="false" customHeight="false" outlineLevel="0" collapsed="false">
      <c r="A84" s="10"/>
      <c r="B84" s="10"/>
      <c r="C84" s="10"/>
      <c r="D84" s="16"/>
      <c r="E84" s="16"/>
      <c r="F84" s="11"/>
      <c r="G84" s="11"/>
      <c r="H84" s="18"/>
      <c r="I84" s="19" t="str">
        <f aca="true">IF(OR(G84="",D84="Færdig"),"",G84-TODAY())</f>
        <v/>
      </c>
      <c r="J84" s="20" t="str">
        <f aca="true">IF(A84="","",IF(D84="Færdig","✓",IF(AND(G84&lt;&gt;"",G84&lt;TODAY()),"Forsinket",IF(AND(I84&lt;&gt;"",I84&lt;=3),"Snart",""))))</f>
        <v/>
      </c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</row>
    <row r="85" customFormat="false" ht="15" hidden="false" customHeight="false" outlineLevel="0" collapsed="false">
      <c r="A85" s="10"/>
      <c r="B85" s="10"/>
      <c r="C85" s="10"/>
      <c r="D85" s="16"/>
      <c r="E85" s="16"/>
      <c r="F85" s="11"/>
      <c r="G85" s="11"/>
      <c r="H85" s="18"/>
      <c r="I85" s="19" t="str">
        <f aca="true">IF(OR(G85="",D85="Færdig"),"",G85-TODAY())</f>
        <v/>
      </c>
      <c r="J85" s="20" t="str">
        <f aca="true">IF(A85="","",IF(D85="Færdig","✓",IF(AND(G85&lt;&gt;"",G85&lt;TODAY()),"Forsinket",IF(AND(I85&lt;&gt;"",I85&lt;=3),"Snart",""))))</f>
        <v/>
      </c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</row>
    <row r="86" customFormat="false" ht="15" hidden="false" customHeight="false" outlineLevel="0" collapsed="false">
      <c r="A86" s="10"/>
      <c r="B86" s="10"/>
      <c r="C86" s="10"/>
      <c r="D86" s="16"/>
      <c r="E86" s="16"/>
      <c r="F86" s="11"/>
      <c r="G86" s="11"/>
      <c r="H86" s="18"/>
      <c r="I86" s="19" t="str">
        <f aca="true">IF(OR(G86="",D86="Færdig"),"",G86-TODAY())</f>
        <v/>
      </c>
      <c r="J86" s="20" t="str">
        <f aca="true">IF(A86="","",IF(D86="Færdig","✓",IF(AND(G86&lt;&gt;"",G86&lt;TODAY()),"Forsinket",IF(AND(I86&lt;&gt;"",I86&lt;=3),"Snart",""))))</f>
        <v/>
      </c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</row>
    <row r="87" customFormat="false" ht="15" hidden="false" customHeight="false" outlineLevel="0" collapsed="false">
      <c r="A87" s="10"/>
      <c r="B87" s="10"/>
      <c r="C87" s="10"/>
      <c r="D87" s="16"/>
      <c r="E87" s="16"/>
      <c r="F87" s="11"/>
      <c r="G87" s="11"/>
      <c r="H87" s="18"/>
      <c r="I87" s="19" t="str">
        <f aca="true">IF(OR(G87="",D87="Færdig"),"",G87-TODAY())</f>
        <v/>
      </c>
      <c r="J87" s="20" t="str">
        <f aca="true">IF(A87="","",IF(D87="Færdig","✓",IF(AND(G87&lt;&gt;"",G87&lt;TODAY()),"Forsinket",IF(AND(I87&lt;&gt;"",I87&lt;=3),"Snart",""))))</f>
        <v/>
      </c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</row>
    <row r="88" customFormat="false" ht="15" hidden="false" customHeight="false" outlineLevel="0" collapsed="false">
      <c r="A88" s="10"/>
      <c r="B88" s="10"/>
      <c r="C88" s="10"/>
      <c r="D88" s="16"/>
      <c r="E88" s="16"/>
      <c r="F88" s="11"/>
      <c r="G88" s="11"/>
      <c r="H88" s="18"/>
      <c r="I88" s="19" t="str">
        <f aca="true">IF(OR(G88="",D88="Færdig"),"",G88-TODAY())</f>
        <v/>
      </c>
      <c r="J88" s="20" t="str">
        <f aca="true">IF(A88="","",IF(D88="Færdig","✓",IF(AND(G88&lt;&gt;"",G88&lt;TODAY()),"Forsinket",IF(AND(I88&lt;&gt;"",I88&lt;=3),"Snart",""))))</f>
        <v/>
      </c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</row>
    <row r="89" customFormat="false" ht="15" hidden="false" customHeight="false" outlineLevel="0" collapsed="false">
      <c r="A89" s="10"/>
      <c r="B89" s="10"/>
      <c r="C89" s="10"/>
      <c r="D89" s="16"/>
      <c r="E89" s="16"/>
      <c r="F89" s="11"/>
      <c r="G89" s="11"/>
      <c r="H89" s="18"/>
      <c r="I89" s="19" t="str">
        <f aca="true">IF(OR(G89="",D89="Færdig"),"",G89-TODAY())</f>
        <v/>
      </c>
      <c r="J89" s="20" t="str">
        <f aca="true">IF(A89="","",IF(D89="Færdig","✓",IF(AND(G89&lt;&gt;"",G89&lt;TODAY()),"Forsinket",IF(AND(I89&lt;&gt;"",I89&lt;=3),"Snart",""))))</f>
        <v/>
      </c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</row>
    <row r="90" customFormat="false" ht="15" hidden="false" customHeight="false" outlineLevel="0" collapsed="false">
      <c r="A90" s="10"/>
      <c r="B90" s="10"/>
      <c r="C90" s="10"/>
      <c r="D90" s="16"/>
      <c r="E90" s="16"/>
      <c r="F90" s="11"/>
      <c r="G90" s="11"/>
      <c r="H90" s="18"/>
      <c r="I90" s="19" t="str">
        <f aca="true">IF(OR(G90="",D90="Færdig"),"",G90-TODAY())</f>
        <v/>
      </c>
      <c r="J90" s="20" t="str">
        <f aca="true">IF(A90="","",IF(D90="Færdig","✓",IF(AND(G90&lt;&gt;"",G90&lt;TODAY()),"Forsinket",IF(AND(I90&lt;&gt;"",I90&lt;=3),"Snart",""))))</f>
        <v/>
      </c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</row>
    <row r="91" customFormat="false" ht="15" hidden="false" customHeight="false" outlineLevel="0" collapsed="false">
      <c r="A91" s="10"/>
      <c r="B91" s="10"/>
      <c r="C91" s="10"/>
      <c r="D91" s="16"/>
      <c r="E91" s="16"/>
      <c r="F91" s="11"/>
      <c r="G91" s="11"/>
      <c r="H91" s="18"/>
      <c r="I91" s="19" t="str">
        <f aca="true">IF(OR(G91="",D91="Færdig"),"",G91-TODAY())</f>
        <v/>
      </c>
      <c r="J91" s="20" t="str">
        <f aca="true">IF(A91="","",IF(D91="Færdig","✓",IF(AND(G91&lt;&gt;"",G91&lt;TODAY()),"Forsinket",IF(AND(I91&lt;&gt;"",I91&lt;=3),"Snart",""))))</f>
        <v/>
      </c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</row>
    <row r="92" customFormat="false" ht="15" hidden="false" customHeight="false" outlineLevel="0" collapsed="false">
      <c r="A92" s="10"/>
      <c r="B92" s="10"/>
      <c r="C92" s="10"/>
      <c r="D92" s="16"/>
      <c r="E92" s="16"/>
      <c r="F92" s="11"/>
      <c r="G92" s="11"/>
      <c r="H92" s="18"/>
      <c r="I92" s="19" t="str">
        <f aca="true">IF(OR(G92="",D92="Færdig"),"",G92-TODAY())</f>
        <v/>
      </c>
      <c r="J92" s="20" t="str">
        <f aca="true">IF(A92="","",IF(D92="Færdig","✓",IF(AND(G92&lt;&gt;"",G92&lt;TODAY()),"Forsinket",IF(AND(I92&lt;&gt;"",I92&lt;=3),"Snart",""))))</f>
        <v/>
      </c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</row>
    <row r="93" customFormat="false" ht="15" hidden="false" customHeight="false" outlineLevel="0" collapsed="false">
      <c r="A93" s="10"/>
      <c r="B93" s="10"/>
      <c r="C93" s="10"/>
      <c r="D93" s="16"/>
      <c r="E93" s="16"/>
      <c r="F93" s="11"/>
      <c r="G93" s="11"/>
      <c r="H93" s="18"/>
      <c r="I93" s="19" t="str">
        <f aca="true">IF(OR(G93="",D93="Færdig"),"",G93-TODAY())</f>
        <v/>
      </c>
      <c r="J93" s="20" t="str">
        <f aca="true">IF(A93="","",IF(D93="Færdig","✓",IF(AND(G93&lt;&gt;"",G93&lt;TODAY()),"Forsinket",IF(AND(I93&lt;&gt;"",I93&lt;=3),"Snart",""))))</f>
        <v/>
      </c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</row>
    <row r="94" customFormat="false" ht="15" hidden="false" customHeight="false" outlineLevel="0" collapsed="false">
      <c r="A94" s="10"/>
      <c r="B94" s="10"/>
      <c r="C94" s="10"/>
      <c r="D94" s="16"/>
      <c r="E94" s="16"/>
      <c r="F94" s="11"/>
      <c r="G94" s="11"/>
      <c r="H94" s="18"/>
      <c r="I94" s="19" t="str">
        <f aca="true">IF(OR(G94="",D94="Færdig"),"",G94-TODAY())</f>
        <v/>
      </c>
      <c r="J94" s="20" t="str">
        <f aca="true">IF(A94="","",IF(D94="Færdig","✓",IF(AND(G94&lt;&gt;"",G94&lt;TODAY()),"Forsinket",IF(AND(I94&lt;&gt;"",I94&lt;=3),"Snart",""))))</f>
        <v/>
      </c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</row>
    <row r="95" customFormat="false" ht="15" hidden="false" customHeight="false" outlineLevel="0" collapsed="false">
      <c r="A95" s="10"/>
      <c r="B95" s="10"/>
      <c r="C95" s="10"/>
      <c r="D95" s="16"/>
      <c r="E95" s="16"/>
      <c r="F95" s="11"/>
      <c r="G95" s="11"/>
      <c r="H95" s="18"/>
      <c r="I95" s="19" t="str">
        <f aca="true">IF(OR(G95="",D95="Færdig"),"",G95-TODAY())</f>
        <v/>
      </c>
      <c r="J95" s="20" t="str">
        <f aca="true">IF(A95="","",IF(D95="Færdig","✓",IF(AND(G95&lt;&gt;"",G95&lt;TODAY()),"Forsinket",IF(AND(I95&lt;&gt;"",I95&lt;=3),"Snart",""))))</f>
        <v/>
      </c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</row>
    <row r="96" customFormat="false" ht="15" hidden="false" customHeight="false" outlineLevel="0" collapsed="false">
      <c r="A96" s="10"/>
      <c r="B96" s="10"/>
      <c r="C96" s="10"/>
      <c r="D96" s="16"/>
      <c r="E96" s="16"/>
      <c r="F96" s="11"/>
      <c r="G96" s="11"/>
      <c r="H96" s="18"/>
      <c r="I96" s="19" t="str">
        <f aca="true">IF(OR(G96="",D96="Færdig"),"",G96-TODAY())</f>
        <v/>
      </c>
      <c r="J96" s="20" t="str">
        <f aca="true">IF(A96="","",IF(D96="Færdig","✓",IF(AND(G96&lt;&gt;"",G96&lt;TODAY()),"Forsinket",IF(AND(I96&lt;&gt;"",I96&lt;=3),"Snart",""))))</f>
        <v/>
      </c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</row>
    <row r="97" customFormat="false" ht="15" hidden="false" customHeight="false" outlineLevel="0" collapsed="false">
      <c r="A97" s="10"/>
      <c r="B97" s="10"/>
      <c r="C97" s="10"/>
      <c r="D97" s="16"/>
      <c r="E97" s="16"/>
      <c r="F97" s="11"/>
      <c r="G97" s="11"/>
      <c r="H97" s="18"/>
      <c r="I97" s="19" t="str">
        <f aca="true">IF(OR(G97="",D97="Færdig"),"",G97-TODAY())</f>
        <v/>
      </c>
      <c r="J97" s="20" t="str">
        <f aca="true">IF(A97="","",IF(D97="Færdig","✓",IF(AND(G97&lt;&gt;"",G97&lt;TODAY()),"Forsinket",IF(AND(I97&lt;&gt;"",I97&lt;=3),"Snart",""))))</f>
        <v/>
      </c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</row>
    <row r="98" customFormat="false" ht="15" hidden="false" customHeight="false" outlineLevel="0" collapsed="false">
      <c r="A98" s="10"/>
      <c r="B98" s="10"/>
      <c r="C98" s="10"/>
      <c r="D98" s="16"/>
      <c r="E98" s="16"/>
      <c r="F98" s="11"/>
      <c r="G98" s="11"/>
      <c r="H98" s="18"/>
      <c r="I98" s="19" t="str">
        <f aca="true">IF(OR(G98="",D98="Færdig"),"",G98-TODAY())</f>
        <v/>
      </c>
      <c r="J98" s="20" t="str">
        <f aca="true">IF(A98="","",IF(D98="Færdig","✓",IF(AND(G98&lt;&gt;"",G98&lt;TODAY()),"Forsinket",IF(AND(I98&lt;&gt;"",I98&lt;=3),"Snart",""))))</f>
        <v/>
      </c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</row>
    <row r="99" customFormat="false" ht="15" hidden="false" customHeight="false" outlineLevel="0" collapsed="false">
      <c r="A99" s="10"/>
      <c r="B99" s="10"/>
      <c r="C99" s="10"/>
      <c r="D99" s="16"/>
      <c r="E99" s="16"/>
      <c r="F99" s="11"/>
      <c r="G99" s="11"/>
      <c r="H99" s="18"/>
      <c r="I99" s="19" t="str">
        <f aca="true">IF(OR(G99="",D99="Færdig"),"",G99-TODAY())</f>
        <v/>
      </c>
      <c r="J99" s="20" t="str">
        <f aca="true">IF(A99="","",IF(D99="Færdig","✓",IF(AND(G99&lt;&gt;"",G99&lt;TODAY()),"Forsinket",IF(AND(I99&lt;&gt;"",I99&lt;=3),"Snart",""))))</f>
        <v/>
      </c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</row>
    <row r="100" customFormat="false" ht="15" hidden="false" customHeight="false" outlineLevel="0" collapsed="false">
      <c r="A100" s="10"/>
      <c r="B100" s="10"/>
      <c r="C100" s="10"/>
      <c r="D100" s="16"/>
      <c r="E100" s="16"/>
      <c r="F100" s="11"/>
      <c r="G100" s="11"/>
      <c r="H100" s="18"/>
      <c r="I100" s="19" t="str">
        <f aca="true">IF(OR(G100="",D100="Færdig"),"",G100-TODAY())</f>
        <v/>
      </c>
      <c r="J100" s="20" t="str">
        <f aca="true">IF(A100="","",IF(D100="Færdig","✓",IF(AND(G100&lt;&gt;"",G100&lt;TODAY()),"Forsinket",IF(AND(I100&lt;&gt;"",I100&lt;=3),"Snart",""))))</f>
        <v/>
      </c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</row>
    <row r="101" customFormat="false" ht="15" hidden="false" customHeight="false" outlineLevel="0" collapsed="false">
      <c r="A101" s="10"/>
      <c r="B101" s="10"/>
      <c r="C101" s="10"/>
      <c r="D101" s="16"/>
      <c r="E101" s="16"/>
      <c r="F101" s="11"/>
      <c r="G101" s="11"/>
      <c r="H101" s="18"/>
      <c r="I101" s="19" t="str">
        <f aca="true">IF(OR(G101="",D101="Færdig"),"",G101-TODAY())</f>
        <v/>
      </c>
      <c r="J101" s="20" t="str">
        <f aca="true">IF(A101="","",IF(D101="Færdig","✓",IF(AND(G101&lt;&gt;"",G101&lt;TODAY()),"Forsinket",IF(AND(I101&lt;&gt;"",I101&lt;=3),"Snart",""))))</f>
        <v/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</row>
    <row r="102" customFormat="false" ht="15" hidden="false" customHeight="false" outlineLevel="0" collapsed="false">
      <c r="A102" s="10"/>
      <c r="B102" s="10"/>
      <c r="C102" s="10"/>
      <c r="D102" s="16"/>
      <c r="E102" s="16"/>
      <c r="F102" s="11"/>
      <c r="G102" s="11"/>
      <c r="H102" s="18"/>
      <c r="I102" s="19" t="str">
        <f aca="true">IF(OR(G102="",D102="Færdig"),"",G102-TODAY())</f>
        <v/>
      </c>
      <c r="J102" s="20" t="str">
        <f aca="true">IF(A102="","",IF(D102="Færdig","✓",IF(AND(G102&lt;&gt;"",G102&lt;TODAY()),"Forsinket",IF(AND(I102&lt;&gt;"",I102&lt;=3),"Snart",""))))</f>
        <v/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</row>
    <row r="103" customFormat="false" ht="15" hidden="false" customHeight="false" outlineLevel="0" collapsed="false">
      <c r="A103" s="10"/>
      <c r="B103" s="10"/>
      <c r="C103" s="10"/>
      <c r="D103" s="16"/>
      <c r="E103" s="16"/>
      <c r="F103" s="11"/>
      <c r="G103" s="11"/>
      <c r="H103" s="18"/>
      <c r="I103" s="19" t="str">
        <f aca="true">IF(OR(G103="",D103="Færdig"),"",G103-TODAY())</f>
        <v/>
      </c>
      <c r="J103" s="20" t="str">
        <f aca="true">IF(A103="","",IF(D103="Færdig","✓",IF(AND(G103&lt;&gt;"",G103&lt;TODAY()),"Forsinket",IF(AND(I103&lt;&gt;"",I103&lt;=3),"Snart",""))))</f>
        <v/>
      </c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</row>
    <row r="104" customFormat="false" ht="15" hidden="false" customHeight="false" outlineLevel="0" collapsed="false">
      <c r="A104" s="10"/>
      <c r="B104" s="10"/>
      <c r="C104" s="10"/>
      <c r="D104" s="16"/>
      <c r="E104" s="16"/>
      <c r="F104" s="11"/>
      <c r="G104" s="11"/>
      <c r="H104" s="18"/>
      <c r="I104" s="19" t="str">
        <f aca="true">IF(OR(G104="",D104="Færdig"),"",G104-TODAY())</f>
        <v/>
      </c>
      <c r="J104" s="20" t="str">
        <f aca="true">IF(A104="","",IF(D104="Færdig","✓",IF(AND(G104&lt;&gt;"",G104&lt;TODAY()),"Forsinket",IF(AND(I104&lt;&gt;"",I104&lt;=3),"Snart",""))))</f>
        <v/>
      </c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</row>
    <row r="105" customFormat="false" ht="15" hidden="false" customHeight="false" outlineLevel="0" collapsed="false">
      <c r="A105" s="10"/>
      <c r="B105" s="10"/>
      <c r="C105" s="10"/>
      <c r="D105" s="16"/>
      <c r="E105" s="16"/>
      <c r="F105" s="11"/>
      <c r="G105" s="11"/>
      <c r="H105" s="18"/>
      <c r="I105" s="19" t="str">
        <f aca="true">IF(OR(G105="",D105="Færdig"),"",G105-TODAY())</f>
        <v/>
      </c>
      <c r="J105" s="20" t="str">
        <f aca="true">IF(A105="","",IF(D105="Færdig","✓",IF(AND(G105&lt;&gt;"",G105&lt;TODAY()),"Forsinket",IF(AND(I105&lt;&gt;"",I105&lt;=3),"Snart",""))))</f>
        <v/>
      </c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</row>
    <row r="106" customFormat="false" ht="15" hidden="false" customHeight="false" outlineLevel="0" collapsed="false">
      <c r="A106" s="10"/>
      <c r="B106" s="10"/>
      <c r="C106" s="10"/>
      <c r="D106" s="16"/>
      <c r="E106" s="16"/>
      <c r="F106" s="11"/>
      <c r="G106" s="11"/>
      <c r="H106" s="18"/>
      <c r="I106" s="19" t="str">
        <f aca="true">IF(OR(G106="",D106="Færdig"),"",G106-TODAY())</f>
        <v/>
      </c>
      <c r="J106" s="20" t="str">
        <f aca="true">IF(A106="","",IF(D106="Færdig","✓",IF(AND(G106&lt;&gt;"",G106&lt;TODAY()),"Forsinket",IF(AND(I106&lt;&gt;"",I106&lt;=3),"Snart",""))))</f>
        <v/>
      </c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</row>
    <row r="107" customFormat="false" ht="15" hidden="false" customHeight="false" outlineLevel="0" collapsed="false">
      <c r="A107" s="10"/>
      <c r="B107" s="10"/>
      <c r="C107" s="10"/>
      <c r="D107" s="16"/>
      <c r="E107" s="16"/>
      <c r="F107" s="11"/>
      <c r="G107" s="11"/>
      <c r="H107" s="18"/>
      <c r="I107" s="19" t="str">
        <f aca="true">IF(OR(G107="",D107="Færdig"),"",G107-TODAY())</f>
        <v/>
      </c>
      <c r="J107" s="20" t="str">
        <f aca="true">IF(A107="","",IF(D107="Færdig","✓",IF(AND(G107&lt;&gt;"",G107&lt;TODAY()),"Forsinket",IF(AND(I107&lt;&gt;"",I107&lt;=3),"Snart",""))))</f>
        <v/>
      </c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</row>
    <row r="108" customFormat="false" ht="15" hidden="false" customHeight="false" outlineLevel="0" collapsed="false">
      <c r="A108" s="10"/>
      <c r="B108" s="10"/>
      <c r="C108" s="10"/>
      <c r="D108" s="16"/>
      <c r="E108" s="16"/>
      <c r="F108" s="11"/>
      <c r="G108" s="11"/>
      <c r="H108" s="18"/>
      <c r="I108" s="19" t="str">
        <f aca="true">IF(OR(G108="",D108="Færdig"),"",G108-TODAY())</f>
        <v/>
      </c>
      <c r="J108" s="20" t="str">
        <f aca="true">IF(A108="","",IF(D108="Færdig","✓",IF(AND(G108&lt;&gt;"",G108&lt;TODAY()),"Forsinket",IF(AND(I108&lt;&gt;"",I108&lt;=3),"Snart",""))))</f>
        <v/>
      </c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</row>
    <row r="109" customFormat="false" ht="15" hidden="false" customHeight="false" outlineLevel="0" collapsed="false">
      <c r="A109" s="10"/>
      <c r="B109" s="10"/>
      <c r="C109" s="10"/>
      <c r="D109" s="16"/>
      <c r="E109" s="16"/>
      <c r="F109" s="11"/>
      <c r="G109" s="11"/>
      <c r="H109" s="18"/>
      <c r="I109" s="19" t="str">
        <f aca="true">IF(OR(G109="",D109="Færdig"),"",G109-TODAY())</f>
        <v/>
      </c>
      <c r="J109" s="20" t="str">
        <f aca="true">IF(A109="","",IF(D109="Færdig","✓",IF(AND(G109&lt;&gt;"",G109&lt;TODAY()),"Forsinket",IF(AND(I109&lt;&gt;"",I109&lt;=3),"Snart",""))))</f>
        <v/>
      </c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</row>
    <row r="110" customFormat="false" ht="15" hidden="false" customHeight="false" outlineLevel="0" collapsed="false">
      <c r="A110" s="10"/>
      <c r="B110" s="10"/>
      <c r="C110" s="10"/>
      <c r="D110" s="16"/>
      <c r="E110" s="16"/>
      <c r="F110" s="11"/>
      <c r="G110" s="11"/>
      <c r="H110" s="18"/>
      <c r="I110" s="19" t="str">
        <f aca="true">IF(OR(G110="",D110="Færdig"),"",G110-TODAY())</f>
        <v/>
      </c>
      <c r="J110" s="20" t="str">
        <f aca="true">IF(A110="","",IF(D110="Færdig","✓",IF(AND(G110&lt;&gt;"",G110&lt;TODAY()),"Forsinket",IF(AND(I110&lt;&gt;"",I110&lt;=3),"Snart",""))))</f>
        <v/>
      </c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</row>
    <row r="111" customFormat="false" ht="15" hidden="false" customHeight="false" outlineLevel="0" collapsed="false">
      <c r="A111" s="10"/>
      <c r="B111" s="10"/>
      <c r="C111" s="10"/>
      <c r="D111" s="16"/>
      <c r="E111" s="16"/>
      <c r="F111" s="11"/>
      <c r="G111" s="11"/>
      <c r="H111" s="18"/>
      <c r="I111" s="19" t="str">
        <f aca="true">IF(OR(G111="",D111="Færdig"),"",G111-TODAY())</f>
        <v/>
      </c>
      <c r="J111" s="20" t="str">
        <f aca="true">IF(A111="","",IF(D111="Færdig","✓",IF(AND(G111&lt;&gt;"",G111&lt;TODAY()),"Forsinket",IF(AND(I111&lt;&gt;"",I111&lt;=3),"Snart",""))))</f>
        <v/>
      </c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</row>
    <row r="112" customFormat="false" ht="15" hidden="false" customHeight="false" outlineLevel="0" collapsed="false">
      <c r="A112" s="10"/>
      <c r="B112" s="10"/>
      <c r="C112" s="10"/>
      <c r="D112" s="16"/>
      <c r="E112" s="16"/>
      <c r="F112" s="11"/>
      <c r="G112" s="11"/>
      <c r="H112" s="18"/>
      <c r="I112" s="19" t="str">
        <f aca="true">IF(OR(G112="",D112="Færdig"),"",G112-TODAY())</f>
        <v/>
      </c>
      <c r="J112" s="20" t="str">
        <f aca="true">IF(A112="","",IF(D112="Færdig","✓",IF(AND(G112&lt;&gt;"",G112&lt;TODAY()),"Forsinket",IF(AND(I112&lt;&gt;"",I112&lt;=3),"Snart",""))))</f>
        <v/>
      </c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</row>
    <row r="113" customFormat="false" ht="15" hidden="false" customHeight="false" outlineLevel="0" collapsed="false">
      <c r="A113" s="10"/>
      <c r="B113" s="10"/>
      <c r="C113" s="10"/>
      <c r="D113" s="16"/>
      <c r="E113" s="16"/>
      <c r="F113" s="11"/>
      <c r="G113" s="11"/>
      <c r="H113" s="18"/>
      <c r="I113" s="19" t="str">
        <f aca="true">IF(OR(G113="",D113="Færdig"),"",G113-TODAY())</f>
        <v/>
      </c>
      <c r="J113" s="20" t="str">
        <f aca="true">IF(A113="","",IF(D113="Færdig","✓",IF(AND(G113&lt;&gt;"",G113&lt;TODAY()),"Forsinket",IF(AND(I113&lt;&gt;"",I113&lt;=3),"Snart",""))))</f>
        <v/>
      </c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</row>
    <row r="114" customFormat="false" ht="15" hidden="false" customHeight="false" outlineLevel="0" collapsed="false">
      <c r="A114" s="10"/>
      <c r="B114" s="10"/>
      <c r="C114" s="10"/>
      <c r="D114" s="16"/>
      <c r="E114" s="16"/>
      <c r="F114" s="11"/>
      <c r="G114" s="11"/>
      <c r="H114" s="18"/>
      <c r="I114" s="19" t="str">
        <f aca="true">IF(OR(G114="",D114="Færdig"),"",G114-TODAY())</f>
        <v/>
      </c>
      <c r="J114" s="20" t="str">
        <f aca="true">IF(A114="","",IF(D114="Færdig","✓",IF(AND(G114&lt;&gt;"",G114&lt;TODAY()),"Forsinket",IF(AND(I114&lt;&gt;"",I114&lt;=3),"Snart",""))))</f>
        <v/>
      </c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</row>
    <row r="115" customFormat="false" ht="15" hidden="false" customHeight="false" outlineLevel="0" collapsed="false">
      <c r="A115" s="10"/>
      <c r="B115" s="10"/>
      <c r="C115" s="10"/>
      <c r="D115" s="16"/>
      <c r="E115" s="16"/>
      <c r="F115" s="11"/>
      <c r="G115" s="11"/>
      <c r="H115" s="18"/>
      <c r="I115" s="19" t="str">
        <f aca="true">IF(OR(G115="",D115="Færdig"),"",G115-TODAY())</f>
        <v/>
      </c>
      <c r="J115" s="20" t="str">
        <f aca="true">IF(A115="","",IF(D115="Færdig","✓",IF(AND(G115&lt;&gt;"",G115&lt;TODAY()),"Forsinket",IF(AND(I115&lt;&gt;"",I115&lt;=3),"Snart",""))))</f>
        <v/>
      </c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</row>
    <row r="116" customFormat="false" ht="15" hidden="false" customHeight="false" outlineLevel="0" collapsed="false">
      <c r="A116" s="10"/>
      <c r="B116" s="10"/>
      <c r="C116" s="10"/>
      <c r="D116" s="16"/>
      <c r="E116" s="16"/>
      <c r="F116" s="11"/>
      <c r="G116" s="11"/>
      <c r="H116" s="18"/>
      <c r="I116" s="19" t="str">
        <f aca="true">IF(OR(G116="",D116="Færdig"),"",G116-TODAY())</f>
        <v/>
      </c>
      <c r="J116" s="20" t="str">
        <f aca="true">IF(A116="","",IF(D116="Færdig","✓",IF(AND(G116&lt;&gt;"",G116&lt;TODAY()),"Forsinket",IF(AND(I116&lt;&gt;"",I116&lt;=3),"Snart",""))))</f>
        <v/>
      </c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</row>
    <row r="117" customFormat="false" ht="15" hidden="false" customHeight="false" outlineLevel="0" collapsed="false">
      <c r="A117" s="10"/>
      <c r="B117" s="10"/>
      <c r="C117" s="10"/>
      <c r="D117" s="16"/>
      <c r="E117" s="16"/>
      <c r="F117" s="11"/>
      <c r="G117" s="11"/>
      <c r="H117" s="18"/>
      <c r="I117" s="19" t="str">
        <f aca="true">IF(OR(G117="",D117="Færdig"),"",G117-TODAY())</f>
        <v/>
      </c>
      <c r="J117" s="20" t="str">
        <f aca="true">IF(A117="","",IF(D117="Færdig","✓",IF(AND(G117&lt;&gt;"",G117&lt;TODAY()),"Forsinket",IF(AND(I117&lt;&gt;"",I117&lt;=3),"Snart",""))))</f>
        <v/>
      </c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</row>
    <row r="118" customFormat="false" ht="15" hidden="false" customHeight="false" outlineLevel="0" collapsed="false">
      <c r="A118" s="10"/>
      <c r="B118" s="10"/>
      <c r="C118" s="10"/>
      <c r="D118" s="16"/>
      <c r="E118" s="16"/>
      <c r="F118" s="11"/>
      <c r="G118" s="11"/>
      <c r="H118" s="18"/>
      <c r="I118" s="19" t="str">
        <f aca="true">IF(OR(G118="",D118="Færdig"),"",G118-TODAY())</f>
        <v/>
      </c>
      <c r="J118" s="20" t="str">
        <f aca="true">IF(A118="","",IF(D118="Færdig","✓",IF(AND(G118&lt;&gt;"",G118&lt;TODAY()),"Forsinket",IF(AND(I118&lt;&gt;"",I118&lt;=3),"Snart",""))))</f>
        <v/>
      </c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</row>
    <row r="119" customFormat="false" ht="15" hidden="false" customHeight="false" outlineLevel="0" collapsed="false">
      <c r="A119" s="10"/>
      <c r="B119" s="10"/>
      <c r="C119" s="10"/>
      <c r="D119" s="16"/>
      <c r="E119" s="16"/>
      <c r="F119" s="11"/>
      <c r="G119" s="11"/>
      <c r="H119" s="18"/>
      <c r="I119" s="19" t="str">
        <f aca="true">IF(OR(G119="",D119="Færdig"),"",G119-TODAY())</f>
        <v/>
      </c>
      <c r="J119" s="20" t="str">
        <f aca="true">IF(A119="","",IF(D119="Færdig","✓",IF(AND(G119&lt;&gt;"",G119&lt;TODAY()),"Forsinket",IF(AND(I119&lt;&gt;"",I119&lt;=3),"Snart",""))))</f>
        <v/>
      </c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</row>
    <row r="120" customFormat="false" ht="15" hidden="false" customHeight="false" outlineLevel="0" collapsed="false">
      <c r="A120" s="10"/>
      <c r="B120" s="10"/>
      <c r="C120" s="10"/>
      <c r="D120" s="16"/>
      <c r="E120" s="16"/>
      <c r="F120" s="11"/>
      <c r="G120" s="11"/>
      <c r="H120" s="18"/>
      <c r="I120" s="19" t="str">
        <f aca="true">IF(OR(G120="",D120="Færdig"),"",G120-TODAY())</f>
        <v/>
      </c>
      <c r="J120" s="20" t="str">
        <f aca="true">IF(A120="","",IF(D120="Færdig","✓",IF(AND(G120&lt;&gt;"",G120&lt;TODAY()),"Forsinket",IF(AND(I120&lt;&gt;"",I120&lt;=3),"Snart",""))))</f>
        <v/>
      </c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</row>
    <row r="121" customFormat="false" ht="15" hidden="false" customHeight="false" outlineLevel="0" collapsed="false">
      <c r="A121" s="10"/>
      <c r="B121" s="10"/>
      <c r="C121" s="10"/>
      <c r="D121" s="16"/>
      <c r="E121" s="16"/>
      <c r="F121" s="11"/>
      <c r="G121" s="11"/>
      <c r="H121" s="18"/>
      <c r="I121" s="19" t="str">
        <f aca="true">IF(OR(G121="",D121="Færdig"),"",G121-TODAY())</f>
        <v/>
      </c>
      <c r="J121" s="20" t="str">
        <f aca="true">IF(A121="","",IF(D121="Færdig","✓",IF(AND(G121&lt;&gt;"",G121&lt;TODAY()),"Forsinket",IF(AND(I121&lt;&gt;"",I121&lt;=3),"Snart",""))))</f>
        <v/>
      </c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</row>
    <row r="122" customFormat="false" ht="15" hidden="false" customHeight="false" outlineLevel="0" collapsed="false">
      <c r="A122" s="10"/>
      <c r="B122" s="10"/>
      <c r="C122" s="10"/>
      <c r="D122" s="16"/>
      <c r="E122" s="16"/>
      <c r="F122" s="11"/>
      <c r="G122" s="11"/>
      <c r="H122" s="18"/>
      <c r="I122" s="19" t="str">
        <f aca="true">IF(OR(G122="",D122="Færdig"),"",G122-TODAY())</f>
        <v/>
      </c>
      <c r="J122" s="20" t="str">
        <f aca="true">IF(A122="","",IF(D122="Færdig","✓",IF(AND(G122&lt;&gt;"",G122&lt;TODAY()),"Forsinket",IF(AND(I122&lt;&gt;"",I122&lt;=3),"Snart",""))))</f>
        <v/>
      </c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</row>
    <row r="123" customFormat="false" ht="15" hidden="false" customHeight="false" outlineLevel="0" collapsed="false">
      <c r="A123" s="10"/>
      <c r="B123" s="10"/>
      <c r="C123" s="10"/>
      <c r="D123" s="16"/>
      <c r="E123" s="16"/>
      <c r="F123" s="11"/>
      <c r="G123" s="11"/>
      <c r="H123" s="18"/>
      <c r="I123" s="19" t="str">
        <f aca="true">IF(OR(G123="",D123="Færdig"),"",G123-TODAY())</f>
        <v/>
      </c>
      <c r="J123" s="20" t="str">
        <f aca="true">IF(A123="","",IF(D123="Færdig","✓",IF(AND(G123&lt;&gt;"",G123&lt;TODAY()),"Forsinket",IF(AND(I123&lt;&gt;"",I123&lt;=3),"Snart",""))))</f>
        <v/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</row>
    <row r="124" customFormat="false" ht="15" hidden="false" customHeight="false" outlineLevel="0" collapsed="false">
      <c r="A124" s="10"/>
      <c r="B124" s="10"/>
      <c r="C124" s="10"/>
      <c r="D124" s="16"/>
      <c r="E124" s="16"/>
      <c r="F124" s="11"/>
      <c r="G124" s="11"/>
      <c r="H124" s="18"/>
      <c r="I124" s="19" t="str">
        <f aca="true">IF(OR(G124="",D124="Færdig"),"",G124-TODAY())</f>
        <v/>
      </c>
      <c r="J124" s="20" t="str">
        <f aca="true">IF(A124="","",IF(D124="Færdig","✓",IF(AND(G124&lt;&gt;"",G124&lt;TODAY()),"Forsinket",IF(AND(I124&lt;&gt;"",I124&lt;=3),"Snart",""))))</f>
        <v/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</row>
    <row r="125" customFormat="false" ht="15" hidden="false" customHeight="false" outlineLevel="0" collapsed="false">
      <c r="A125" s="10"/>
      <c r="B125" s="10"/>
      <c r="C125" s="10"/>
      <c r="D125" s="16"/>
      <c r="E125" s="16"/>
      <c r="F125" s="11"/>
      <c r="G125" s="11"/>
      <c r="H125" s="18"/>
      <c r="I125" s="19" t="str">
        <f aca="true">IF(OR(G125="",D125="Færdig"),"",G125-TODAY())</f>
        <v/>
      </c>
      <c r="J125" s="20" t="str">
        <f aca="true">IF(A125="","",IF(D125="Færdig","✓",IF(AND(G125&lt;&gt;"",G125&lt;TODAY()),"Forsinket",IF(AND(I125&lt;&gt;"",I125&lt;=3),"Snart",""))))</f>
        <v/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customFormat="false" ht="15" hidden="false" customHeight="false" outlineLevel="0" collapsed="false">
      <c r="A126" s="10"/>
      <c r="B126" s="10"/>
      <c r="C126" s="10"/>
      <c r="D126" s="16"/>
      <c r="E126" s="16"/>
      <c r="F126" s="11"/>
      <c r="G126" s="11"/>
      <c r="H126" s="18"/>
      <c r="I126" s="19" t="str">
        <f aca="true">IF(OR(G126="",D126="Færdig"),"",G126-TODAY())</f>
        <v/>
      </c>
      <c r="J126" s="20" t="str">
        <f aca="true">IF(A126="","",IF(D126="Færdig","✓",IF(AND(G126&lt;&gt;"",G126&lt;TODAY()),"Forsinket",IF(AND(I126&lt;&gt;"",I126&lt;=3),"Snart",""))))</f>
        <v/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</row>
    <row r="127" customFormat="false" ht="15" hidden="false" customHeight="false" outlineLevel="0" collapsed="false">
      <c r="A127" s="10"/>
      <c r="B127" s="10"/>
      <c r="C127" s="10"/>
      <c r="D127" s="16"/>
      <c r="E127" s="16"/>
      <c r="F127" s="11"/>
      <c r="G127" s="11"/>
      <c r="H127" s="18"/>
      <c r="I127" s="19" t="str">
        <f aca="true">IF(OR(G127="",D127="Færdig"),"",G127-TODAY())</f>
        <v/>
      </c>
      <c r="J127" s="20" t="str">
        <f aca="true">IF(A127="","",IF(D127="Færdig","✓",IF(AND(G127&lt;&gt;"",G127&lt;TODAY()),"Forsinket",IF(AND(I127&lt;&gt;"",I127&lt;=3),"Snart",""))))</f>
        <v/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</row>
    <row r="128" customFormat="false" ht="15" hidden="false" customHeight="false" outlineLevel="0" collapsed="false">
      <c r="A128" s="10"/>
      <c r="B128" s="10"/>
      <c r="C128" s="10"/>
      <c r="D128" s="16"/>
      <c r="E128" s="16"/>
      <c r="F128" s="11"/>
      <c r="G128" s="11"/>
      <c r="H128" s="18"/>
      <c r="I128" s="19" t="str">
        <f aca="true">IF(OR(G128="",D128="Færdig"),"",G128-TODAY())</f>
        <v/>
      </c>
      <c r="J128" s="20" t="str">
        <f aca="true">IF(A128="","",IF(D128="Færdig","✓",IF(AND(G128&lt;&gt;"",G128&lt;TODAY()),"Forsinket",IF(AND(I128&lt;&gt;"",I128&lt;=3),"Snart",""))))</f>
        <v/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</row>
    <row r="129" customFormat="false" ht="15" hidden="false" customHeight="false" outlineLevel="0" collapsed="false">
      <c r="A129" s="10"/>
      <c r="B129" s="10"/>
      <c r="C129" s="10"/>
      <c r="D129" s="16"/>
      <c r="E129" s="16"/>
      <c r="F129" s="11"/>
      <c r="G129" s="11"/>
      <c r="H129" s="18"/>
      <c r="I129" s="19" t="str">
        <f aca="true">IF(OR(G129="",D129="Færdig"),"",G129-TODAY())</f>
        <v/>
      </c>
      <c r="J129" s="20" t="str">
        <f aca="true">IF(A129="","",IF(D129="Færdig","✓",IF(AND(G129&lt;&gt;"",G129&lt;TODAY()),"Forsinket",IF(AND(I129&lt;&gt;"",I129&lt;=3),"Snart",""))))</f>
        <v/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</row>
    <row r="130" customFormat="false" ht="15" hidden="false" customHeight="false" outlineLevel="0" collapsed="false">
      <c r="A130" s="10"/>
      <c r="B130" s="10"/>
      <c r="C130" s="10"/>
      <c r="D130" s="16"/>
      <c r="E130" s="16"/>
      <c r="F130" s="11"/>
      <c r="G130" s="11"/>
      <c r="H130" s="18"/>
      <c r="I130" s="19" t="str">
        <f aca="true">IF(OR(G130="",D130="Færdig"),"",G130-TODAY())</f>
        <v/>
      </c>
      <c r="J130" s="20" t="str">
        <f aca="true">IF(A130="","",IF(D130="Færdig","✓",IF(AND(G130&lt;&gt;"",G130&lt;TODAY()),"Forsinket",IF(AND(I130&lt;&gt;"",I130&lt;=3),"Snart",""))))</f>
        <v/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</row>
    <row r="131" customFormat="false" ht="15" hidden="false" customHeight="false" outlineLevel="0" collapsed="false">
      <c r="A131" s="10"/>
      <c r="B131" s="10"/>
      <c r="C131" s="10"/>
      <c r="D131" s="16"/>
      <c r="E131" s="16"/>
      <c r="F131" s="11"/>
      <c r="G131" s="11"/>
      <c r="H131" s="18"/>
      <c r="I131" s="19" t="str">
        <f aca="true">IF(OR(G131="",D131="Færdig"),"",G131-TODAY())</f>
        <v/>
      </c>
      <c r="J131" s="20" t="str">
        <f aca="true">IF(A131="","",IF(D131="Færdig","✓",IF(AND(G131&lt;&gt;"",G131&lt;TODAY()),"Forsinket",IF(AND(I131&lt;&gt;"",I131&lt;=3),"Snart",""))))</f>
        <v/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</row>
    <row r="132" customFormat="false" ht="15" hidden="false" customHeight="false" outlineLevel="0" collapsed="false">
      <c r="A132" s="10"/>
      <c r="B132" s="10"/>
      <c r="C132" s="10"/>
      <c r="D132" s="16"/>
      <c r="E132" s="16"/>
      <c r="F132" s="11"/>
      <c r="G132" s="11"/>
      <c r="H132" s="18"/>
      <c r="I132" s="19" t="str">
        <f aca="true">IF(OR(G132="",D132="Færdig"),"",G132-TODAY())</f>
        <v/>
      </c>
      <c r="J132" s="20" t="str">
        <f aca="true">IF(A132="","",IF(D132="Færdig","✓",IF(AND(G132&lt;&gt;"",G132&lt;TODAY()),"Forsinket",IF(AND(I132&lt;&gt;"",I132&lt;=3),"Snart",""))))</f>
        <v/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</row>
    <row r="133" customFormat="false" ht="15" hidden="false" customHeight="false" outlineLevel="0" collapsed="false">
      <c r="A133" s="10"/>
      <c r="B133" s="10"/>
      <c r="C133" s="10"/>
      <c r="D133" s="16"/>
      <c r="E133" s="16"/>
      <c r="F133" s="11"/>
      <c r="G133" s="11"/>
      <c r="H133" s="18"/>
      <c r="I133" s="19" t="str">
        <f aca="true">IF(OR(G133="",D133="Færdig"),"",G133-TODAY())</f>
        <v/>
      </c>
      <c r="J133" s="20" t="str">
        <f aca="true">IF(A133="","",IF(D133="Færdig","✓",IF(AND(G133&lt;&gt;"",G133&lt;TODAY()),"Forsinket",IF(AND(I133&lt;&gt;"",I133&lt;=3),"Snart",""))))</f>
        <v/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</row>
    <row r="134" customFormat="false" ht="15" hidden="false" customHeight="false" outlineLevel="0" collapsed="false">
      <c r="A134" s="10"/>
      <c r="B134" s="10"/>
      <c r="C134" s="10"/>
      <c r="D134" s="16"/>
      <c r="E134" s="16"/>
      <c r="F134" s="11"/>
      <c r="G134" s="11"/>
      <c r="H134" s="18"/>
      <c r="I134" s="19" t="str">
        <f aca="true">IF(OR(G134="",D134="Færdig"),"",G134-TODAY())</f>
        <v/>
      </c>
      <c r="J134" s="20" t="str">
        <f aca="true">IF(A134="","",IF(D134="Færdig","✓",IF(AND(G134&lt;&gt;"",G134&lt;TODAY()),"Forsinket",IF(AND(I134&lt;&gt;"",I134&lt;=3),"Snart",""))))</f>
        <v/>
      </c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</row>
    <row r="135" customFormat="false" ht="15" hidden="false" customHeight="false" outlineLevel="0" collapsed="false">
      <c r="A135" s="10"/>
      <c r="B135" s="10"/>
      <c r="C135" s="10"/>
      <c r="D135" s="16"/>
      <c r="E135" s="16"/>
      <c r="F135" s="11"/>
      <c r="G135" s="11"/>
      <c r="H135" s="18"/>
      <c r="I135" s="19" t="str">
        <f aca="true">IF(OR(G135="",D135="Færdig"),"",G135-TODAY())</f>
        <v/>
      </c>
      <c r="J135" s="20" t="str">
        <f aca="true">IF(A135="","",IF(D135="Færdig","✓",IF(AND(G135&lt;&gt;"",G135&lt;TODAY()),"Forsinket",IF(AND(I135&lt;&gt;"",I135&lt;=3),"Snart",""))))</f>
        <v/>
      </c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</row>
    <row r="136" customFormat="false" ht="15" hidden="false" customHeight="false" outlineLevel="0" collapsed="false">
      <c r="A136" s="10"/>
      <c r="B136" s="10"/>
      <c r="C136" s="10"/>
      <c r="D136" s="16"/>
      <c r="E136" s="16"/>
      <c r="F136" s="11"/>
      <c r="G136" s="11"/>
      <c r="H136" s="18"/>
      <c r="I136" s="19" t="str">
        <f aca="true">IF(OR(G136="",D136="Færdig"),"",G136-TODAY())</f>
        <v/>
      </c>
      <c r="J136" s="20" t="str">
        <f aca="true">IF(A136="","",IF(D136="Færdig","✓",IF(AND(G136&lt;&gt;"",G136&lt;TODAY()),"Forsinket",IF(AND(I136&lt;&gt;"",I136&lt;=3),"Snart",""))))</f>
        <v/>
      </c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</row>
    <row r="137" customFormat="false" ht="15" hidden="false" customHeight="false" outlineLevel="0" collapsed="false">
      <c r="A137" s="10"/>
      <c r="B137" s="10"/>
      <c r="C137" s="10"/>
      <c r="D137" s="16"/>
      <c r="E137" s="16"/>
      <c r="F137" s="11"/>
      <c r="G137" s="11"/>
      <c r="H137" s="18"/>
      <c r="I137" s="19" t="str">
        <f aca="true">IF(OR(G137="",D137="Færdig"),"",G137-TODAY())</f>
        <v/>
      </c>
      <c r="J137" s="20" t="str">
        <f aca="true">IF(A137="","",IF(D137="Færdig","✓",IF(AND(G137&lt;&gt;"",G137&lt;TODAY()),"Forsinket",IF(AND(I137&lt;&gt;"",I137&lt;=3),"Snart",""))))</f>
        <v/>
      </c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</row>
    <row r="138" customFormat="false" ht="15" hidden="false" customHeight="false" outlineLevel="0" collapsed="false">
      <c r="A138" s="10"/>
      <c r="B138" s="10"/>
      <c r="C138" s="10"/>
      <c r="D138" s="16"/>
      <c r="E138" s="16"/>
      <c r="F138" s="11"/>
      <c r="G138" s="11"/>
      <c r="H138" s="18"/>
      <c r="I138" s="19" t="str">
        <f aca="true">IF(OR(G138="",D138="Færdig"),"",G138-TODAY())</f>
        <v/>
      </c>
      <c r="J138" s="20" t="str">
        <f aca="true">IF(A138="","",IF(D138="Færdig","✓",IF(AND(G138&lt;&gt;"",G138&lt;TODAY()),"Forsinket",IF(AND(I138&lt;&gt;"",I138&lt;=3),"Snart",""))))</f>
        <v/>
      </c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</row>
    <row r="139" customFormat="false" ht="15" hidden="false" customHeight="false" outlineLevel="0" collapsed="false">
      <c r="A139" s="10"/>
      <c r="B139" s="10"/>
      <c r="C139" s="10"/>
      <c r="D139" s="16"/>
      <c r="E139" s="16"/>
      <c r="F139" s="11"/>
      <c r="G139" s="11"/>
      <c r="H139" s="18"/>
      <c r="I139" s="19" t="str">
        <f aca="true">IF(OR(G139="",D139="Færdig"),"",G139-TODAY())</f>
        <v/>
      </c>
      <c r="J139" s="20" t="str">
        <f aca="true">IF(A139="","",IF(D139="Færdig","✓",IF(AND(G139&lt;&gt;"",G139&lt;TODAY()),"Forsinket",IF(AND(I139&lt;&gt;"",I139&lt;=3),"Snart",""))))</f>
        <v/>
      </c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</row>
    <row r="140" customFormat="false" ht="15" hidden="false" customHeight="false" outlineLevel="0" collapsed="false">
      <c r="A140" s="10"/>
      <c r="B140" s="10"/>
      <c r="C140" s="10"/>
      <c r="D140" s="16"/>
      <c r="E140" s="16"/>
      <c r="F140" s="11"/>
      <c r="G140" s="11"/>
      <c r="H140" s="18"/>
      <c r="I140" s="19" t="str">
        <f aca="true">IF(OR(G140="",D140="Færdig"),"",G140-TODAY())</f>
        <v/>
      </c>
      <c r="J140" s="20" t="str">
        <f aca="true">IF(A140="","",IF(D140="Færdig","✓",IF(AND(G140&lt;&gt;"",G140&lt;TODAY()),"Forsinket",IF(AND(I140&lt;&gt;"",I140&lt;=3),"Snart",""))))</f>
        <v/>
      </c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</row>
    <row r="141" customFormat="false" ht="15" hidden="false" customHeight="false" outlineLevel="0" collapsed="false">
      <c r="A141" s="10"/>
      <c r="B141" s="10"/>
      <c r="C141" s="10"/>
      <c r="D141" s="16"/>
      <c r="E141" s="16"/>
      <c r="F141" s="11"/>
      <c r="G141" s="11"/>
      <c r="H141" s="18"/>
      <c r="I141" s="19" t="str">
        <f aca="true">IF(OR(G141="",D141="Færdig"),"",G141-TODAY())</f>
        <v/>
      </c>
      <c r="J141" s="20" t="str">
        <f aca="true">IF(A141="","",IF(D141="Færdig","✓",IF(AND(G141&lt;&gt;"",G141&lt;TODAY()),"Forsinket",IF(AND(I141&lt;&gt;"",I141&lt;=3),"Snart",""))))</f>
        <v/>
      </c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</row>
    <row r="142" customFormat="false" ht="15" hidden="false" customHeight="false" outlineLevel="0" collapsed="false">
      <c r="A142" s="10"/>
      <c r="B142" s="10"/>
      <c r="C142" s="10"/>
      <c r="D142" s="16"/>
      <c r="E142" s="16"/>
      <c r="F142" s="11"/>
      <c r="G142" s="11"/>
      <c r="H142" s="18"/>
      <c r="I142" s="19" t="str">
        <f aca="true">IF(OR(G142="",D142="Færdig"),"",G142-TODAY())</f>
        <v/>
      </c>
      <c r="J142" s="20" t="str">
        <f aca="true">IF(A142="","",IF(D142="Færdig","✓",IF(AND(G142&lt;&gt;"",G142&lt;TODAY()),"Forsinket",IF(AND(I142&lt;&gt;"",I142&lt;=3),"Snart",""))))</f>
        <v/>
      </c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</row>
    <row r="143" customFormat="false" ht="15" hidden="false" customHeight="false" outlineLevel="0" collapsed="false">
      <c r="A143" s="10"/>
      <c r="B143" s="10"/>
      <c r="C143" s="10"/>
      <c r="D143" s="16"/>
      <c r="E143" s="16"/>
      <c r="F143" s="11"/>
      <c r="G143" s="11"/>
      <c r="H143" s="18"/>
      <c r="I143" s="19" t="str">
        <f aca="true">IF(OR(G143="",D143="Færdig"),"",G143-TODAY())</f>
        <v/>
      </c>
      <c r="J143" s="20" t="str">
        <f aca="true">IF(A143="","",IF(D143="Færdig","✓",IF(AND(G143&lt;&gt;"",G143&lt;TODAY()),"Forsinket",IF(AND(I143&lt;&gt;"",I143&lt;=3),"Snart",""))))</f>
        <v/>
      </c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</row>
    <row r="144" customFormat="false" ht="15" hidden="false" customHeight="false" outlineLevel="0" collapsed="false">
      <c r="A144" s="10"/>
      <c r="B144" s="10"/>
      <c r="C144" s="10"/>
      <c r="D144" s="16"/>
      <c r="E144" s="16"/>
      <c r="F144" s="11"/>
      <c r="G144" s="11"/>
      <c r="H144" s="18"/>
      <c r="I144" s="19" t="str">
        <f aca="true">IF(OR(G144="",D144="Færdig"),"",G144-TODAY())</f>
        <v/>
      </c>
      <c r="J144" s="20" t="str">
        <f aca="true">IF(A144="","",IF(D144="Færdig","✓",IF(AND(G144&lt;&gt;"",G144&lt;TODAY()),"Forsinket",IF(AND(I144&lt;&gt;"",I144&lt;=3),"Snart",""))))</f>
        <v/>
      </c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</row>
    <row r="145" customFormat="false" ht="15" hidden="false" customHeight="false" outlineLevel="0" collapsed="false">
      <c r="A145" s="10"/>
      <c r="B145" s="10"/>
      <c r="C145" s="10"/>
      <c r="D145" s="16"/>
      <c r="E145" s="16"/>
      <c r="F145" s="11"/>
      <c r="G145" s="11"/>
      <c r="H145" s="18"/>
      <c r="I145" s="19" t="str">
        <f aca="true">IF(OR(G145="",D145="Færdig"),"",G145-TODAY())</f>
        <v/>
      </c>
      <c r="J145" s="20" t="str">
        <f aca="true">IF(A145="","",IF(D145="Færdig","✓",IF(AND(G145&lt;&gt;"",G145&lt;TODAY()),"Forsinket",IF(AND(I145&lt;&gt;"",I145&lt;=3),"Snart",""))))</f>
        <v/>
      </c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</row>
    <row r="146" customFormat="false" ht="15" hidden="false" customHeight="false" outlineLevel="0" collapsed="false">
      <c r="A146" s="10"/>
      <c r="B146" s="10"/>
      <c r="C146" s="10"/>
      <c r="D146" s="16"/>
      <c r="E146" s="16"/>
      <c r="F146" s="11"/>
      <c r="G146" s="11"/>
      <c r="H146" s="18"/>
      <c r="I146" s="19" t="str">
        <f aca="true">IF(OR(G146="",D146="Færdig"),"",G146-TODAY())</f>
        <v/>
      </c>
      <c r="J146" s="20" t="str">
        <f aca="true">IF(A146="","",IF(D146="Færdig","✓",IF(AND(G146&lt;&gt;"",G146&lt;TODAY()),"Forsinket",IF(AND(I146&lt;&gt;"",I146&lt;=3),"Snart",""))))</f>
        <v/>
      </c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</row>
    <row r="147" customFormat="false" ht="15" hidden="false" customHeight="false" outlineLevel="0" collapsed="false">
      <c r="A147" s="10"/>
      <c r="B147" s="10"/>
      <c r="C147" s="10"/>
      <c r="D147" s="16"/>
      <c r="E147" s="16"/>
      <c r="F147" s="11"/>
      <c r="G147" s="11"/>
      <c r="H147" s="18"/>
      <c r="I147" s="19" t="str">
        <f aca="true">IF(OR(G147="",D147="Færdig"),"",G147-TODAY())</f>
        <v/>
      </c>
      <c r="J147" s="20" t="str">
        <f aca="true">IF(A147="","",IF(D147="Færdig","✓",IF(AND(G147&lt;&gt;"",G147&lt;TODAY()),"Forsinket",IF(AND(I147&lt;&gt;"",I147&lt;=3),"Snart",""))))</f>
        <v/>
      </c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</row>
    <row r="148" customFormat="false" ht="15" hidden="false" customHeight="false" outlineLevel="0" collapsed="false">
      <c r="A148" s="10"/>
      <c r="B148" s="10"/>
      <c r="C148" s="10"/>
      <c r="D148" s="16"/>
      <c r="E148" s="16"/>
      <c r="F148" s="11"/>
      <c r="G148" s="11"/>
      <c r="H148" s="18"/>
      <c r="I148" s="19" t="str">
        <f aca="true">IF(OR(G148="",D148="Færdig"),"",G148-TODAY())</f>
        <v/>
      </c>
      <c r="J148" s="20" t="str">
        <f aca="true">IF(A148="","",IF(D148="Færdig","✓",IF(AND(G148&lt;&gt;"",G148&lt;TODAY()),"Forsinket",IF(AND(I148&lt;&gt;"",I148&lt;=3),"Snart",""))))</f>
        <v/>
      </c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</row>
    <row r="149" customFormat="false" ht="15" hidden="false" customHeight="false" outlineLevel="0" collapsed="false">
      <c r="A149" s="10"/>
      <c r="B149" s="10"/>
      <c r="C149" s="10"/>
      <c r="D149" s="16"/>
      <c r="E149" s="16"/>
      <c r="F149" s="11"/>
      <c r="G149" s="11"/>
      <c r="H149" s="18"/>
      <c r="I149" s="19" t="str">
        <f aca="true">IF(OR(G149="",D149="Færdig"),"",G149-TODAY())</f>
        <v/>
      </c>
      <c r="J149" s="20" t="str">
        <f aca="true">IF(A149="","",IF(D149="Færdig","✓",IF(AND(G149&lt;&gt;"",G149&lt;TODAY()),"Forsinket",IF(AND(I149&lt;&gt;"",I149&lt;=3),"Snart",""))))</f>
        <v/>
      </c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</row>
    <row r="150" customFormat="false" ht="15" hidden="false" customHeight="false" outlineLevel="0" collapsed="false">
      <c r="A150" s="10"/>
      <c r="B150" s="10"/>
      <c r="C150" s="10"/>
      <c r="D150" s="16"/>
      <c r="E150" s="16"/>
      <c r="F150" s="11"/>
      <c r="G150" s="11"/>
      <c r="H150" s="18"/>
      <c r="I150" s="19" t="str">
        <f aca="true">IF(OR(G150="",D150="Færdig"),"",G150-TODAY())</f>
        <v/>
      </c>
      <c r="J150" s="20" t="str">
        <f aca="true">IF(A150="","",IF(D150="Færdig","✓",IF(AND(G150&lt;&gt;"",G150&lt;TODAY()),"Forsinket",IF(AND(I150&lt;&gt;"",I150&lt;=3),"Snart",""))))</f>
        <v/>
      </c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</row>
    <row r="151" customFormat="false" ht="15" hidden="false" customHeight="false" outlineLevel="0" collapsed="false">
      <c r="A151" s="10"/>
      <c r="B151" s="10"/>
      <c r="C151" s="10"/>
      <c r="D151" s="16"/>
      <c r="E151" s="16"/>
      <c r="F151" s="11"/>
      <c r="G151" s="11"/>
      <c r="H151" s="18"/>
      <c r="I151" s="19" t="str">
        <f aca="true">IF(OR(G151="",D151="Færdig"),"",G151-TODAY())</f>
        <v/>
      </c>
      <c r="J151" s="20" t="str">
        <f aca="true">IF(A151="","",IF(D151="Færdig","✓",IF(AND(G151&lt;&gt;"",G151&lt;TODAY()),"Forsinket",IF(AND(I151&lt;&gt;"",I151&lt;=3),"Snart",""))))</f>
        <v/>
      </c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</row>
    <row r="152" customFormat="false" ht="15" hidden="false" customHeight="false" outlineLevel="0" collapsed="false">
      <c r="A152" s="10"/>
      <c r="B152" s="10"/>
      <c r="C152" s="10"/>
      <c r="D152" s="16"/>
      <c r="E152" s="16"/>
      <c r="F152" s="11"/>
      <c r="G152" s="11"/>
      <c r="H152" s="18"/>
      <c r="I152" s="19" t="str">
        <f aca="true">IF(OR(G152="",D152="Færdig"),"",G152-TODAY())</f>
        <v/>
      </c>
      <c r="J152" s="20" t="str">
        <f aca="true">IF(A152="","",IF(D152="Færdig","✓",IF(AND(G152&lt;&gt;"",G152&lt;TODAY()),"Forsinket",IF(AND(I152&lt;&gt;"",I152&lt;=3),"Snart",""))))</f>
        <v/>
      </c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</row>
    <row r="153" customFormat="false" ht="15" hidden="false" customHeight="false" outlineLevel="0" collapsed="false">
      <c r="A153" s="10"/>
      <c r="B153" s="10"/>
      <c r="C153" s="10"/>
      <c r="D153" s="16"/>
      <c r="E153" s="16"/>
      <c r="F153" s="11"/>
      <c r="G153" s="11"/>
      <c r="H153" s="18"/>
      <c r="I153" s="19" t="str">
        <f aca="true">IF(OR(G153="",D153="Færdig"),"",G153-TODAY())</f>
        <v/>
      </c>
      <c r="J153" s="20" t="str">
        <f aca="true">IF(A153="","",IF(D153="Færdig","✓",IF(AND(G153&lt;&gt;"",G153&lt;TODAY()),"Forsinket",IF(AND(I153&lt;&gt;"",I153&lt;=3),"Snart",""))))</f>
        <v/>
      </c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</row>
    <row r="154" customFormat="false" ht="15" hidden="false" customHeight="false" outlineLevel="0" collapsed="false">
      <c r="A154" s="10"/>
      <c r="B154" s="10"/>
      <c r="C154" s="10"/>
      <c r="D154" s="16"/>
      <c r="E154" s="16"/>
      <c r="F154" s="11"/>
      <c r="G154" s="11"/>
      <c r="H154" s="18"/>
      <c r="I154" s="19" t="str">
        <f aca="true">IF(OR(G154="",D154="Færdig"),"",G154-TODAY())</f>
        <v/>
      </c>
      <c r="J154" s="20" t="str">
        <f aca="true">IF(A154="","",IF(D154="Færdig","✓",IF(AND(G154&lt;&gt;"",G154&lt;TODAY()),"Forsinket",IF(AND(I154&lt;&gt;"",I154&lt;=3),"Snart",""))))</f>
        <v/>
      </c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</row>
  </sheetData>
  <conditionalFormatting sqref="L5:AK154">
    <cfRule type="expression" priority="2" aboveAverage="0" equalAverage="0" bottom="0" percent="0" rank="0" text="" dxfId="0">
      <formula>AND($F5&lt;&gt;"",$G5&lt;&gt;"",$F5&lt;=L$4+6,$G5&gt;=L$4,$D5="Færdig")</formula>
    </cfRule>
    <cfRule type="expression" priority="3" aboveAverage="0" equalAverage="0" bottom="0" percent="0" rank="0" text="" dxfId="1">
      <formula>AND($F5&lt;&gt;"",$G5&lt;&gt;"",$F5&lt;=L$4+6,$G5&gt;=L$4,$G5&lt;TODAY())</formula>
    </cfRule>
    <cfRule type="expression" priority="4" aboveAverage="0" equalAverage="0" bottom="0" percent="0" rank="0" text="" dxfId="2">
      <formula>AND($F5&lt;&gt;"",$G5&lt;&gt;"",$F5&lt;=L$4+6,$G5&gt;=L$4)</formula>
    </cfRule>
    <cfRule type="expression" priority="5" aboveAverage="0" equalAverage="0" bottom="0" percent="0" rank="0" text="" dxfId="3">
      <formula>AND(TODAY()&gt;=L$4,TODAY()&lt;L$4+7)</formula>
    </cfRule>
  </conditionalFormatting>
  <conditionalFormatting sqref="J5:J154">
    <cfRule type="cellIs" priority="6" operator="equal" aboveAverage="0" equalAverage="0" bottom="0" percent="0" rank="0" text="" dxfId="4">
      <formula>"Forsinket"</formula>
    </cfRule>
    <cfRule type="cellIs" priority="7" operator="equal" aboveAverage="0" equalAverage="0" bottom="0" percent="0" rank="0" text="" dxfId="5">
      <formula>"Snart"</formula>
    </cfRule>
    <cfRule type="cellIs" priority="8" operator="equal" aboveAverage="0" equalAverage="0" bottom="0" percent="0" rank="0" text="" dxfId="6">
      <formula>"✓"</formula>
    </cfRule>
  </conditionalFormatting>
  <conditionalFormatting sqref="E5:E154">
    <cfRule type="cellIs" priority="9" operator="equal" aboveAverage="0" equalAverage="0" bottom="0" percent="0" rank="0" text="" dxfId="7">
      <formula>"Høj"</formula>
    </cfRule>
  </conditionalFormatting>
  <conditionalFormatting sqref="H5:H154">
    <cfRule type="dataBar" priority="10">
      <dataBar showValue="1" minLength="10" maxLength="90">
        <cfvo type="num" val="0"/>
        <cfvo type="num" val="1"/>
        <color rgb="FF2A6F55"/>
      </dataBar>
      <extLst>
        <ext xmlns:x14="http://schemas.microsoft.com/office/spreadsheetml/2009/9/main" uri="{B025F937-C7B1-47D3-B67F-A62EFF666E3E}">
          <x14:id>{622D438A-ACD7-468F-BC74-87A735586856}</x14:id>
        </ext>
      </extLst>
    </cfRule>
  </conditionalFormatting>
  <conditionalFormatting sqref="A5:I154">
    <cfRule type="expression" priority="11" aboveAverage="0" equalAverage="0" bottom="0" percent="0" rank="0" text="" dxfId="8">
      <formula>$D5="Færdig"</formula>
    </cfRule>
  </conditionalFormatting>
  <dataValidations count="4">
    <dataValidation allowBlank="true" error="Vælg en værdi fra listen." errorStyle="stop" errorTitle="Ugyldig værdi" operator="between" showDropDown="false" showErrorMessage="true" showInputMessage="false" sqref="B5:B154" type="list">
      <formula1>Opsætning!$A$5:$A$19</formula1>
      <formula2>0</formula2>
    </dataValidation>
    <dataValidation allowBlank="true" error="Vælg en værdi fra listen." errorStyle="stop" errorTitle="Ugyldig værdi" operator="between" showDropDown="false" showErrorMessage="true" showInputMessage="false" sqref="C5:C154" type="list">
      <formula1>Opsætning!$C$5:$C$19</formula1>
      <formula2>0</formula2>
    </dataValidation>
    <dataValidation allowBlank="true" error="Vælg en værdi fra listen." errorStyle="stop" errorTitle="Ugyldig værdi" operator="between" showDropDown="false" showErrorMessage="true" showInputMessage="false" sqref="D5:D154" type="list">
      <formula1>"Ikke startet,I gang,Venter,Færdig"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E5:E154" type="list">
      <formula1>"Høj,Mellem,Lav"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22D438A-ACD7-468F-BC74-87A735586856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A6F55"/>
              <x14:axisColor rgb="FF000000"/>
            </x14:dataBar>
          </x14:cfRule>
          <xm:sqref>H5:H154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2"/>
    <col collapsed="false" customWidth="true" hidden="false" outlineLevel="0" max="6" min="6" style="0" width="3"/>
    <col collapsed="false" customWidth="true" hidden="false" outlineLevel="0" max="7" min="7" style="0" width="18"/>
    <col collapsed="false" customWidth="true" hidden="false" outlineLevel="0" max="8" min="8" style="0" width="10"/>
  </cols>
  <sheetData>
    <row r="1" customFormat="false" ht="31.5" hidden="false" customHeight="true" outlineLevel="0" collapsed="false">
      <c r="A1" s="7" t="s">
        <v>53</v>
      </c>
    </row>
    <row r="2" customFormat="false" ht="15" hidden="false" customHeight="false" outlineLevel="0" collapsed="false">
      <c r="A2" s="8" t="s">
        <v>54</v>
      </c>
    </row>
    <row r="4" customFormat="false" ht="15" hidden="false" customHeight="false" outlineLevel="0" collapsed="false">
      <c r="A4" s="22"/>
      <c r="B4" s="23" t="s">
        <v>55</v>
      </c>
      <c r="C4" s="23" t="s">
        <v>56</v>
      </c>
      <c r="D4" s="23" t="s">
        <v>57</v>
      </c>
      <c r="E4" s="23" t="s">
        <v>58</v>
      </c>
    </row>
    <row r="5" customFormat="false" ht="30" hidden="false" customHeight="true" outlineLevel="0" collapsed="false">
      <c r="A5" s="24"/>
      <c r="B5" s="25" t="n">
        <f aca="false">COUNTA(Opgaver!A5:A154)</f>
        <v>10</v>
      </c>
      <c r="C5" s="25" t="n">
        <f aca="false">COUNTIF(Opgaver!D5:D154,"Færdig")</f>
        <v>2</v>
      </c>
      <c r="D5" s="26" t="n">
        <f aca="false">COUNTIF(Opgaver!J5:J154,"Forsinket")</f>
        <v>0</v>
      </c>
      <c r="E5" s="27" t="n">
        <f aca="false">IF(B5=0,"",C5/B5)</f>
        <v>0.2</v>
      </c>
    </row>
    <row r="8" customFormat="false" ht="15" hidden="false" customHeight="false" outlineLevel="0" collapsed="false">
      <c r="A8" s="13" t="s">
        <v>27</v>
      </c>
      <c r="B8" s="14" t="s">
        <v>24</v>
      </c>
      <c r="C8" s="14" t="s">
        <v>59</v>
      </c>
      <c r="D8" s="14" t="s">
        <v>60</v>
      </c>
      <c r="E8" s="14" t="s">
        <v>37</v>
      </c>
      <c r="G8" s="13" t="s">
        <v>29</v>
      </c>
      <c r="H8" s="14" t="s">
        <v>61</v>
      </c>
    </row>
    <row r="9" customFormat="false" ht="15" hidden="false" customHeight="false" outlineLevel="0" collapsed="false">
      <c r="A9" s="28" t="str">
        <f aca="false">IF(Opsætning!A5="","",Opsætning!A5)</f>
        <v>Ny hjemmeside</v>
      </c>
      <c r="B9" s="19" t="n">
        <f aca="false">IF(A9="","",COUNTIF(Opgaver!$B$5:$B$154,A9))</f>
        <v>5</v>
      </c>
      <c r="C9" s="19" t="n">
        <f aca="false">IF(A9="","",COUNTIFS(Opgaver!$B$5:$B$154,A9,Opgaver!$D$5:$D$154,"Færdig"))</f>
        <v>1</v>
      </c>
      <c r="D9" s="19" t="n">
        <f aca="false">IF(A9="","",COUNTIFS(Opgaver!$B$5:$B$154,A9,Opgaver!$J$5:$J$154,"Forsinket"))</f>
        <v>0</v>
      </c>
      <c r="E9" s="29" t="n">
        <f aca="false">IF(OR(A9="",N(B9)=0),"",C9/B9)</f>
        <v>0.2</v>
      </c>
      <c r="G9" s="28" t="s">
        <v>44</v>
      </c>
      <c r="H9" s="19" t="n">
        <f aca="false">COUNTIF(Opgaver!$D$5:$D$154,G9)</f>
        <v>3</v>
      </c>
    </row>
    <row r="10" customFormat="false" ht="15" hidden="false" customHeight="false" outlineLevel="0" collapsed="false">
      <c r="A10" s="28" t="str">
        <f aca="false">IF(Opsætning!A6="","",Opsætning!A6)</f>
        <v>Forårskampagne</v>
      </c>
      <c r="B10" s="19" t="n">
        <f aca="false">IF(A10="","",COUNTIF(Opgaver!$B$5:$B$154,A10))</f>
        <v>3</v>
      </c>
      <c r="C10" s="19" t="n">
        <f aca="false">IF(A10="","",COUNTIFS(Opgaver!$B$5:$B$154,A10,Opgaver!$D$5:$D$154,"Færdig"))</f>
        <v>1</v>
      </c>
      <c r="D10" s="19" t="n">
        <f aca="false">IF(A10="","",COUNTIFS(Opgaver!$B$5:$B$154,A10,Opgaver!$J$5:$J$154,"Forsinket"))</f>
        <v>0</v>
      </c>
      <c r="E10" s="29" t="n">
        <f aca="false">IF(OR(A10="",N(B10)=0),"",C10/B10)</f>
        <v>0.333333333333333</v>
      </c>
      <c r="G10" s="28" t="s">
        <v>40</v>
      </c>
      <c r="H10" s="19" t="n">
        <f aca="false">COUNTIF(Opgaver!$D$5:$D$154,G10)</f>
        <v>4</v>
      </c>
    </row>
    <row r="11" customFormat="false" ht="15" hidden="false" customHeight="false" outlineLevel="0" collapsed="false">
      <c r="A11" s="28" t="str">
        <f aca="false">IF(Opsætning!A7="","",Opsætning!A7)</f>
        <v>Kontorflytning</v>
      </c>
      <c r="B11" s="19" t="n">
        <f aca="false">IF(A11="","",COUNTIF(Opgaver!$B$5:$B$154,A11))</f>
        <v>2</v>
      </c>
      <c r="C11" s="19" t="n">
        <f aca="false">IF(A11="","",COUNTIFS(Opgaver!$B$5:$B$154,A11,Opgaver!$D$5:$D$154,"Færdig"))</f>
        <v>0</v>
      </c>
      <c r="D11" s="19" t="n">
        <f aca="false">IF(A11="","",COUNTIFS(Opgaver!$B$5:$B$154,A11,Opgaver!$J$5:$J$154,"Forsinket"))</f>
        <v>0</v>
      </c>
      <c r="E11" s="29" t="n">
        <f aca="false">IF(OR(A11="",N(B11)=0),"",C11/B11)</f>
        <v>0</v>
      </c>
      <c r="G11" s="28" t="s">
        <v>49</v>
      </c>
      <c r="H11" s="19" t="n">
        <f aca="false">COUNTIF(Opgaver!$D$5:$D$154,G11)</f>
        <v>1</v>
      </c>
    </row>
    <row r="12" customFormat="false" ht="15" hidden="false" customHeight="false" outlineLevel="0" collapsed="false">
      <c r="A12" s="28" t="str">
        <f aca="false">IF(Opsætning!A8="","",Opsætning!A8)</f>
        <v/>
      </c>
      <c r="B12" s="19" t="str">
        <f aca="false">IF(A12="","",COUNTIF(Opgaver!$B$5:$B$154,A12))</f>
        <v/>
      </c>
      <c r="C12" s="19" t="str">
        <f aca="false">IF(A12="","",COUNTIFS(Opgaver!$B$5:$B$154,A12,Opgaver!$D$5:$D$154,"Færdig"))</f>
        <v/>
      </c>
      <c r="D12" s="19" t="str">
        <f aca="false">IF(A12="","",COUNTIFS(Opgaver!$B$5:$B$154,A12,Opgaver!$J$5:$J$154,"Forsinket"))</f>
        <v/>
      </c>
      <c r="E12" s="29" t="str">
        <f aca="false">IF(OR(A12="",N(B12)=0),"",C12/B12)</f>
        <v/>
      </c>
      <c r="G12" s="28" t="s">
        <v>37</v>
      </c>
      <c r="H12" s="19" t="n">
        <f aca="false">COUNTIF(Opgaver!$D$5:$D$154,G12)</f>
        <v>2</v>
      </c>
    </row>
    <row r="13" customFormat="false" ht="15" hidden="false" customHeight="false" outlineLevel="0" collapsed="false">
      <c r="A13" s="28" t="str">
        <f aca="false">IF(Opsætning!A9="","",Opsætning!A9)</f>
        <v/>
      </c>
      <c r="B13" s="19" t="str">
        <f aca="false">IF(A13="","",COUNTIF(Opgaver!$B$5:$B$154,A13))</f>
        <v/>
      </c>
      <c r="C13" s="19" t="str">
        <f aca="false">IF(A13="","",COUNTIFS(Opgaver!$B$5:$B$154,A13,Opgaver!$D$5:$D$154,"Færdig"))</f>
        <v/>
      </c>
      <c r="D13" s="19" t="str">
        <f aca="false">IF(A13="","",COUNTIFS(Opgaver!$B$5:$B$154,A13,Opgaver!$J$5:$J$154,"Forsinket"))</f>
        <v/>
      </c>
      <c r="E13" s="29" t="str">
        <f aca="false">IF(OR(A13="",N(B13)=0),"",C13/B13)</f>
        <v/>
      </c>
    </row>
    <row r="14" customFormat="false" ht="23.85" hidden="false" customHeight="false" outlineLevel="0" collapsed="false">
      <c r="A14" s="28" t="str">
        <f aca="false">IF(Opsætning!A10="","",Opsætning!A10)</f>
        <v/>
      </c>
      <c r="B14" s="19" t="str">
        <f aca="false">IF(A14="","",COUNTIF(Opgaver!$B$5:$B$154,A14))</f>
        <v/>
      </c>
      <c r="C14" s="19" t="str">
        <f aca="false">IF(A14="","",COUNTIFS(Opgaver!$B$5:$B$154,A14,Opgaver!$D$5:$D$154,"Færdig"))</f>
        <v/>
      </c>
      <c r="D14" s="19" t="str">
        <f aca="false">IF(A14="","",COUNTIFS(Opgaver!$B$5:$B$154,A14,Opgaver!$J$5:$J$154,"Forsinket"))</f>
        <v/>
      </c>
      <c r="E14" s="29" t="str">
        <f aca="false">IF(OR(A14="",N(B14)=0),"",C14/B14)</f>
        <v/>
      </c>
      <c r="G14" s="13" t="s">
        <v>62</v>
      </c>
      <c r="H14" s="14" t="s">
        <v>63</v>
      </c>
    </row>
    <row r="15" customFormat="false" ht="15" hidden="false" customHeight="false" outlineLevel="0" collapsed="false">
      <c r="A15" s="28" t="str">
        <f aca="false">IF(Opsætning!A11="","",Opsætning!A11)</f>
        <v/>
      </c>
      <c r="B15" s="19" t="str">
        <f aca="false">IF(A15="","",COUNTIF(Opgaver!$B$5:$B$154,A15))</f>
        <v/>
      </c>
      <c r="C15" s="19" t="str">
        <f aca="false">IF(A15="","",COUNTIFS(Opgaver!$B$5:$B$154,A15,Opgaver!$D$5:$D$154,"Færdig"))</f>
        <v/>
      </c>
      <c r="D15" s="19" t="str">
        <f aca="false">IF(A15="","",COUNTIFS(Opgaver!$B$5:$B$154,A15,Opgaver!$J$5:$J$154,"Forsinket"))</f>
        <v/>
      </c>
      <c r="E15" s="29" t="str">
        <f aca="false">IF(OR(A15="",N(B15)=0),"",C15/B15)</f>
        <v/>
      </c>
      <c r="G15" s="28" t="str">
        <f aca="false">IF(Opsætning!C5="","",Opsætning!C5)</f>
        <v>Anna</v>
      </c>
      <c r="H15" s="19" t="n">
        <f aca="false">IF(G15="","",COUNTIFS(Opgaver!$C$5:$C$154,G15,Opgaver!$D$5:$D$154,"&lt;&gt;Færdig"))</f>
        <v>2</v>
      </c>
    </row>
    <row r="16" customFormat="false" ht="15" hidden="false" customHeight="false" outlineLevel="0" collapsed="false">
      <c r="A16" s="28" t="str">
        <f aca="false">IF(Opsætning!A12="","",Opsætning!A12)</f>
        <v/>
      </c>
      <c r="B16" s="19" t="str">
        <f aca="false">IF(A16="","",COUNTIF(Opgaver!$B$5:$B$154,A16))</f>
        <v/>
      </c>
      <c r="C16" s="19" t="str">
        <f aca="false">IF(A16="","",COUNTIFS(Opgaver!$B$5:$B$154,A16,Opgaver!$D$5:$D$154,"Færdig"))</f>
        <v/>
      </c>
      <c r="D16" s="19" t="str">
        <f aca="false">IF(A16="","",COUNTIFS(Opgaver!$B$5:$B$154,A16,Opgaver!$J$5:$J$154,"Forsinket"))</f>
        <v/>
      </c>
      <c r="E16" s="29" t="str">
        <f aca="false">IF(OR(A16="",N(B16)=0),"",C16/B16)</f>
        <v/>
      </c>
      <c r="G16" s="28" t="str">
        <f aca="false">IF(Opsætning!C6="","",Opsætning!C6)</f>
        <v>Jonas</v>
      </c>
      <c r="H16" s="19" t="n">
        <f aca="false">IF(G16="","",COUNTIFS(Opgaver!$C$5:$C$154,G16,Opgaver!$D$5:$D$154,"&lt;&gt;Færdig"))</f>
        <v>2</v>
      </c>
    </row>
    <row r="17" customFormat="false" ht="15" hidden="false" customHeight="false" outlineLevel="0" collapsed="false">
      <c r="A17" s="28" t="str">
        <f aca="false">IF(Opsætning!A13="","",Opsætning!A13)</f>
        <v/>
      </c>
      <c r="B17" s="19" t="str">
        <f aca="false">IF(A17="","",COUNTIF(Opgaver!$B$5:$B$154,A17))</f>
        <v/>
      </c>
      <c r="C17" s="19" t="str">
        <f aca="false">IF(A17="","",COUNTIFS(Opgaver!$B$5:$B$154,A17,Opgaver!$D$5:$D$154,"Færdig"))</f>
        <v/>
      </c>
      <c r="D17" s="19" t="str">
        <f aca="false">IF(A17="","",COUNTIFS(Opgaver!$B$5:$B$154,A17,Opgaver!$J$5:$J$154,"Forsinket"))</f>
        <v/>
      </c>
      <c r="E17" s="29" t="str">
        <f aca="false">IF(OR(A17="",N(B17)=0),"",C17/B17)</f>
        <v/>
      </c>
      <c r="G17" s="28" t="str">
        <f aca="false">IF(Opsætning!C7="","",Opsætning!C7)</f>
        <v>Mette</v>
      </c>
      <c r="H17" s="19" t="n">
        <f aca="false">IF(G17="","",COUNTIFS(Opgaver!$C$5:$C$154,G17,Opgaver!$D$5:$D$154,"&lt;&gt;Færdig"))</f>
        <v>2</v>
      </c>
    </row>
    <row r="18" customFormat="false" ht="15" hidden="false" customHeight="false" outlineLevel="0" collapsed="false">
      <c r="A18" s="28" t="str">
        <f aca="false">IF(Opsætning!A14="","",Opsætning!A14)</f>
        <v/>
      </c>
      <c r="B18" s="19" t="str">
        <f aca="false">IF(A18="","",COUNTIF(Opgaver!$B$5:$B$154,A18))</f>
        <v/>
      </c>
      <c r="C18" s="19" t="str">
        <f aca="false">IF(A18="","",COUNTIFS(Opgaver!$B$5:$B$154,A18,Opgaver!$D$5:$D$154,"Færdig"))</f>
        <v/>
      </c>
      <c r="D18" s="19" t="str">
        <f aca="false">IF(A18="","",COUNTIFS(Opgaver!$B$5:$B$154,A18,Opgaver!$J$5:$J$154,"Forsinket"))</f>
        <v/>
      </c>
      <c r="E18" s="29" t="str">
        <f aca="false">IF(OR(A18="",N(B18)=0),"",C18/B18)</f>
        <v/>
      </c>
      <c r="G18" s="28" t="str">
        <f aca="false">IF(Opsætning!C8="","",Opsætning!C8)</f>
        <v>Ali</v>
      </c>
      <c r="H18" s="19" t="n">
        <f aca="false">IF(G18="","",COUNTIFS(Opgaver!$C$5:$C$154,G18,Opgaver!$D$5:$D$154,"&lt;&gt;Færdig"))</f>
        <v>2</v>
      </c>
    </row>
    <row r="19" customFormat="false" ht="15" hidden="false" customHeight="false" outlineLevel="0" collapsed="false">
      <c r="A19" s="28" t="str">
        <f aca="false">IF(Opsætning!A15="","",Opsætning!A15)</f>
        <v/>
      </c>
      <c r="B19" s="19" t="str">
        <f aca="false">IF(A19="","",COUNTIF(Opgaver!$B$5:$B$154,A19))</f>
        <v/>
      </c>
      <c r="C19" s="19" t="str">
        <f aca="false">IF(A19="","",COUNTIFS(Opgaver!$B$5:$B$154,A19,Opgaver!$D$5:$D$154,"Færdig"))</f>
        <v/>
      </c>
      <c r="D19" s="19" t="str">
        <f aca="false">IF(A19="","",COUNTIFS(Opgaver!$B$5:$B$154,A19,Opgaver!$J$5:$J$154,"Forsinket"))</f>
        <v/>
      </c>
      <c r="E19" s="29" t="str">
        <f aca="false">IF(OR(A19="",N(B19)=0),"",C19/B19)</f>
        <v/>
      </c>
      <c r="G19" s="28" t="str">
        <f aca="false">IF(Opsætning!C9="","",Opsætning!C9)</f>
        <v/>
      </c>
      <c r="H19" s="19" t="str">
        <f aca="false">IF(G19="","",COUNTIFS(Opgaver!$C$5:$C$154,G19,Opgaver!$D$5:$D$154,"&lt;&gt;Færdig"))</f>
        <v/>
      </c>
    </row>
    <row r="20" customFormat="false" ht="15" hidden="false" customHeight="false" outlineLevel="0" collapsed="false">
      <c r="A20" s="28" t="str">
        <f aca="false">IF(Opsætning!A16="","",Opsætning!A16)</f>
        <v/>
      </c>
      <c r="B20" s="19" t="str">
        <f aca="false">IF(A20="","",COUNTIF(Opgaver!$B$5:$B$154,A20))</f>
        <v/>
      </c>
      <c r="C20" s="19" t="str">
        <f aca="false">IF(A20="","",COUNTIFS(Opgaver!$B$5:$B$154,A20,Opgaver!$D$5:$D$154,"Færdig"))</f>
        <v/>
      </c>
      <c r="D20" s="19" t="str">
        <f aca="false">IF(A20="","",COUNTIFS(Opgaver!$B$5:$B$154,A20,Opgaver!$J$5:$J$154,"Forsinket"))</f>
        <v/>
      </c>
      <c r="E20" s="29" t="str">
        <f aca="false">IF(OR(A20="",N(B20)=0),"",C20/B20)</f>
        <v/>
      </c>
      <c r="G20" s="28" t="str">
        <f aca="false">IF(Opsætning!C10="","",Opsætning!C10)</f>
        <v/>
      </c>
      <c r="H20" s="19" t="str">
        <f aca="false">IF(G20="","",COUNTIFS(Opgaver!$C$5:$C$154,G20,Opgaver!$D$5:$D$154,"&lt;&gt;Færdig"))</f>
        <v/>
      </c>
    </row>
    <row r="21" customFormat="false" ht="15" hidden="false" customHeight="false" outlineLevel="0" collapsed="false">
      <c r="A21" s="28" t="str">
        <f aca="false">IF(Opsætning!A17="","",Opsætning!A17)</f>
        <v/>
      </c>
      <c r="B21" s="19" t="str">
        <f aca="false">IF(A21="","",COUNTIF(Opgaver!$B$5:$B$154,A21))</f>
        <v/>
      </c>
      <c r="C21" s="19" t="str">
        <f aca="false">IF(A21="","",COUNTIFS(Opgaver!$B$5:$B$154,A21,Opgaver!$D$5:$D$154,"Færdig"))</f>
        <v/>
      </c>
      <c r="D21" s="19" t="str">
        <f aca="false">IF(A21="","",COUNTIFS(Opgaver!$B$5:$B$154,A21,Opgaver!$J$5:$J$154,"Forsinket"))</f>
        <v/>
      </c>
      <c r="E21" s="29" t="str">
        <f aca="false">IF(OR(A21="",N(B21)=0),"",C21/B21)</f>
        <v/>
      </c>
      <c r="G21" s="28" t="str">
        <f aca="false">IF(Opsætning!C11="","",Opsætning!C11)</f>
        <v/>
      </c>
      <c r="H21" s="19" t="str">
        <f aca="false">IF(G21="","",COUNTIFS(Opgaver!$C$5:$C$154,G21,Opgaver!$D$5:$D$154,"&lt;&gt;Færdig"))</f>
        <v/>
      </c>
    </row>
    <row r="22" customFormat="false" ht="15" hidden="false" customHeight="false" outlineLevel="0" collapsed="false">
      <c r="A22" s="28" t="str">
        <f aca="false">IF(Opsætning!A18="","",Opsætning!A18)</f>
        <v/>
      </c>
      <c r="B22" s="19" t="str">
        <f aca="false">IF(A22="","",COUNTIF(Opgaver!$B$5:$B$154,A22))</f>
        <v/>
      </c>
      <c r="C22" s="19" t="str">
        <f aca="false">IF(A22="","",COUNTIFS(Opgaver!$B$5:$B$154,A22,Opgaver!$D$5:$D$154,"Færdig"))</f>
        <v/>
      </c>
      <c r="D22" s="19" t="str">
        <f aca="false">IF(A22="","",COUNTIFS(Opgaver!$B$5:$B$154,A22,Opgaver!$J$5:$J$154,"Forsinket"))</f>
        <v/>
      </c>
      <c r="E22" s="29" t="str">
        <f aca="false">IF(OR(A22="",N(B22)=0),"",C22/B22)</f>
        <v/>
      </c>
      <c r="G22" s="28" t="str">
        <f aca="false">IF(Opsætning!C12="","",Opsætning!C12)</f>
        <v/>
      </c>
      <c r="H22" s="19" t="str">
        <f aca="false">IF(G22="","",COUNTIFS(Opgaver!$C$5:$C$154,G22,Opgaver!$D$5:$D$154,"&lt;&gt;Færdig"))</f>
        <v/>
      </c>
    </row>
    <row r="23" customFormat="false" ht="15" hidden="false" customHeight="false" outlineLevel="0" collapsed="false">
      <c r="A23" s="28" t="str">
        <f aca="false">IF(Opsætning!A19="","",Opsætning!A19)</f>
        <v/>
      </c>
      <c r="B23" s="19" t="str">
        <f aca="false">IF(A23="","",COUNTIF(Opgaver!$B$5:$B$154,A23))</f>
        <v/>
      </c>
      <c r="C23" s="19" t="str">
        <f aca="false">IF(A23="","",COUNTIFS(Opgaver!$B$5:$B$154,A23,Opgaver!$D$5:$D$154,"Færdig"))</f>
        <v/>
      </c>
      <c r="D23" s="19" t="str">
        <f aca="false">IF(A23="","",COUNTIFS(Opgaver!$B$5:$B$154,A23,Opgaver!$J$5:$J$154,"Forsinket"))</f>
        <v/>
      </c>
      <c r="E23" s="29" t="str">
        <f aca="false">IF(OR(A23="",N(B23)=0),"",C23/B23)</f>
        <v/>
      </c>
    </row>
  </sheetData>
  <conditionalFormatting sqref="E9:E23">
    <cfRule type="dataBar" priority="2">
      <dataBar showValue="1" minLength="10" maxLength="90">
        <cfvo type="num" val="0"/>
        <cfvo type="num" val="1"/>
        <color rgb="FF2A6F55"/>
      </dataBar>
      <extLst>
        <ext xmlns:x14="http://schemas.microsoft.com/office/spreadsheetml/2009/9/main" uri="{B025F937-C7B1-47D3-B67F-A62EFF666E3E}">
          <x14:id>{BD40DE97-D319-4C90-A11C-B0AC257B8E77}</x14:id>
        </ext>
      </extLst>
    </cfRule>
  </conditionalFormatting>
  <conditionalFormatting sqref="D9:D23">
    <cfRule type="cellIs" priority="3" operator="lessThan" aboveAverage="0" equalAverage="0" bottom="0" percent="0" rank="0" text="" dxfId="7">
      <formula>0</formula>
    </cfRule>
    <cfRule type="cellIs" priority="4" operator="greaterThan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40DE97-D319-4C90-A11C-B0AC257B8E77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A6F55"/>
              <x14:axisColor rgb="FF000000"/>
            </x14:dataBar>
          </x14:cfRule>
          <xm:sqref>E9:E23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2026-10-17T15:55:53Z</dcterms:created>
  <dc:creator>openpyxl</dc:creator>
  <dc:description/>
  <dc:language>en-US</dc:language>
  <cp:lastModifiedBy/>
  <dcterms:modified xsi:type="dcterms:W3CDTF">2026-10-17T17:56:20Z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