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Start her" sheetId="1" state="visible" r:id="rId3"/>
    <sheet name="Kørsel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<sst xmlns="http://schemas.openxmlformats.org/spreadsheetml/2006/main" count="62" uniqueCount="53">
  <si>
    <t xml:space="preserve">Kørselsregnskab</t>
  </si>
  <si>
    <t xml:space="preserve">Kørebog til skattefri kørselsgodtgørelse – med automatisk beregning.</t>
  </si>
  <si>
    <t xml:space="preserve">SÅDAN BRUGER DU DEN</t>
  </si>
  <si>
    <t xml:space="preserve">1.  Satser   Tjek årets satser på skat.dk og skriv dem på fanen Kørsel. Skabelonen er udfyldt med satserne for 2026.</t>
  </si>
  <si>
    <t xml:space="preserve">2.  Ture   Skriv hver erhvervsmæssig tur: dato, hvorfra, hvortil, formål og antal km. Vælg om det er tur/retur.</t>
  </si>
  <si>
    <t xml:space="preserve">3.  Godtgørelse   Skabelonen holder styr på de samlede km og bruger den lave sats, når du passerer 20.000 km.</t>
  </si>
  <si>
    <t xml:space="preserve">TIPS</t>
  </si>
  <si>
    <t xml:space="preserve">•  Skat kræver, at kørebogen viser dato, formål, mål og antal km for hver tur.</t>
  </si>
  <si>
    <t xml:space="preserve">•  Kørsel mellem hjem og fast arbejdsplads er ikke erhvervskørsel. Den giver i stedet befordringsfradrag.</t>
  </si>
  <si>
    <t xml:space="preserve">FARVEGUIDE</t>
  </si>
  <si>
    <t xml:space="preserve">Gule felter = felter du udfylder.   Hvide og grønne felter beregnes automatisk, så dem skal du ikke røre.</t>
  </si>
  <si>
    <t xml:space="preserve">Gratis skabelon fra Kroneklar. Virker i Excel og Google Sheets.</t>
  </si>
  <si>
    <t xml:space="preserve">Navn:</t>
  </si>
  <si>
    <t xml:space="preserve">Dit navn</t>
  </si>
  <si>
    <t xml:space="preserve">Nummerplade:</t>
  </si>
  <si>
    <t xml:space="preserve">AB 12 345</t>
  </si>
  <si>
    <t xml:space="preserve">Sats op til 20.000 km</t>
  </si>
  <si>
    <t xml:space="preserve">Sats over 20.000 km</t>
  </si>
  <si>
    <t xml:space="preserve">Satser for 2026. Tjek og opdater på skat.dk.</t>
  </si>
  <si>
    <t xml:space="preserve">Dato</t>
  </si>
  <si>
    <t xml:space="preserve">Fra</t>
  </si>
  <si>
    <t xml:space="preserve">Til</t>
  </si>
  <si>
    <t xml:space="preserve">Formål</t>
  </si>
  <si>
    <t xml:space="preserve">Km</t>
  </si>
  <si>
    <t xml:space="preserve">Tur/retur</t>
  </si>
  <si>
    <t xml:space="preserve">Km i alt</t>
  </si>
  <si>
    <t xml:space="preserve">Km år til dato</t>
  </si>
  <si>
    <t xml:space="preserve">Godtgørelse</t>
  </si>
  <si>
    <t xml:space="preserve">Måned</t>
  </si>
  <si>
    <t xml:space="preserve">Kontoret, Aarhus</t>
  </si>
  <si>
    <t xml:space="preserve">Kunde A/S, Horsens</t>
  </si>
  <si>
    <t xml:space="preserve">Projektmøde</t>
  </si>
  <si>
    <t xml:space="preserve">Ja</t>
  </si>
  <si>
    <t xml:space="preserve">Januar</t>
  </si>
  <si>
    <t xml:space="preserve">Messecenter Herning</t>
  </si>
  <si>
    <t xml:space="preserve">Messe</t>
  </si>
  <si>
    <t xml:space="preserve">Februar</t>
  </si>
  <si>
    <t xml:space="preserve">Leverandør, Randers</t>
  </si>
  <si>
    <t xml:space="preserve">Afhentning af varer</t>
  </si>
  <si>
    <t xml:space="preserve">Marts</t>
  </si>
  <si>
    <t xml:space="preserve">Kunde, Silkeborg</t>
  </si>
  <si>
    <t xml:space="preserve">Kundebesøg</t>
  </si>
  <si>
    <t xml:space="preserve">April</t>
  </si>
  <si>
    <t xml:space="preserve">Maj</t>
  </si>
  <si>
    <t xml:space="preserve">Juni</t>
  </si>
  <si>
    <t xml:space="preserve">Juli</t>
  </si>
  <si>
    <t xml:space="preserve">August</t>
  </si>
  <si>
    <t xml:space="preserve">September</t>
  </si>
  <si>
    <t xml:space="preserve">Oktober</t>
  </si>
  <si>
    <t xml:space="preserve">November</t>
  </si>
  <si>
    <t xml:space="preserve">December</t>
  </si>
  <si>
    <t xml:space="preserve">I alt</t>
  </si>
  <si>
    <t xml:space="preserve">Brug én fil pr. kalenderår.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</si>
</sst>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.00&quot; kr./km&quot;"/>
    <numFmt numFmtId="166" formatCode="dd\-mm\-yyyy"/>
    <numFmt numFmtId="167" formatCode="0"/>
    <numFmt numFmtId="168" formatCode="#,##0"/>
    <numFmt numFmtId="169" formatCode="#,##0.00&quot; kr.&quot;;[RED]\-#,##0.00&quot; kr.&quot;;\-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4"/>
      <color rgb="FF1F4E3D"/>
      <name val="Arial"/>
      <family val="0"/>
      <charset val="1"/>
    </font>
    <font>
      <sz val="11"/>
      <color rgb="FF666666"/>
      <name val="Arial"/>
      <family val="0"/>
      <charset val="1"/>
    </font>
    <font>
      <b val="true"/>
      <sz val="11"/>
      <color rgb="FF2A6F55"/>
      <name val="Arial"/>
      <family val="0"/>
      <charset val="1"/>
    </font>
    <font>
      <sz val="10"/>
      <color rgb="FF222222"/>
      <name val="Arial"/>
      <family val="0"/>
      <charset val="1"/>
    </font>
    <font>
      <sz val="9"/>
      <color rgb="FF888888"/>
      <name val="Arial"/>
      <family val="0"/>
      <charset val="1"/>
    </font>
    <font>
      <b val="true"/>
      <sz val="20"/>
      <color rgb="FF1F4E3D"/>
      <name val="Arial"/>
      <family val="0"/>
      <charset val="1"/>
    </font>
    <font>
      <b val="true"/>
      <sz val="10"/>
      <color rgb="FF222222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1F4E3D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8E1"/>
        <bgColor rgb="FFE8F1EC"/>
      </patternFill>
    </fill>
    <fill>
      <patternFill patternType="solid">
        <fgColor rgb="FFE8F1EC"/>
        <bgColor rgb="FFFFF8E1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1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1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2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2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E8F1E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2A6F55"/>
      <rgbColor rgb="FFC0C0C0"/>
      <rgbColor rgb="FF888888"/>
      <rgbColor rgb="FF9999FF"/>
      <rgbColor rgb="FF993366"/>
      <rgbColor rgb="FFFFF8E1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E9C46A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1F4E3D"/>
      <rgbColor rgb="FF339966"/>
      <rgbColor rgb="FF003300"/>
      <rgbColor rgb="FF333300"/>
      <rgbColor rgb="FF993300"/>
      <rgbColor rgb="FF993366"/>
      <rgbColor rgb="FF333399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9C46A"/>
    <pageSetUpPr fitToPage="false"/>
  </sheetPr>
  <dimension ref="B2:B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00"/>
  </cols>
  <sheetData>
    <row r="2" customFormat="false" ht="29.1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</row>
    <row r="6" customFormat="false" ht="30" hidden="false" customHeight="true" outlineLevel="0" collapsed="false">
      <c r="B6" s="4" t="s">
        <v>3</v>
      </c>
    </row>
    <row r="7" customFormat="false" ht="30" hidden="false" customHeight="true" outlineLevel="0" collapsed="false">
      <c r="B7" s="4" t="s">
        <v>4</v>
      </c>
    </row>
    <row r="8" customFormat="false" ht="30" hidden="false" customHeight="true" outlineLevel="0" collapsed="false">
      <c r="B8" s="4" t="s">
        <v>5</v>
      </c>
    </row>
    <row r="10" customFormat="false" ht="15" hidden="false" customHeight="false" outlineLevel="0" collapsed="false">
      <c r="B10" s="3" t="s">
        <v>6</v>
      </c>
    </row>
    <row r="11" customFormat="false" ht="30" hidden="false" customHeight="true" outlineLevel="0" collapsed="false">
      <c r="B11" s="4" t="s">
        <v>7</v>
      </c>
    </row>
    <row r="12" customFormat="false" ht="30" hidden="false" customHeight="true" outlineLevel="0" collapsed="false">
      <c r="B12" s="4" t="s">
        <v>8</v>
      </c>
    </row>
    <row r="14" customFormat="false" ht="15" hidden="false" customHeight="false" outlineLevel="0" collapsed="false">
      <c r="B14" s="3" t="s">
        <v>9</v>
      </c>
    </row>
    <row r="15" customFormat="false" ht="15" hidden="false" customHeight="false" outlineLevel="0" collapsed="false">
      <c r="B15" s="5" t="s">
        <v>10</v>
      </c>
    </row>
    <row r="17" customFormat="false" ht="15" hidden="false" customHeight="false" outlineLevel="0" collapsed="false">
      <c r="B17" s="6" t="s">
        <v>11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A6F55"/>
    <pageSetUpPr fitToPage="false"/>
  </sheetPr>
  <dimension ref="A1:M50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3" min="2" style="0" width="20"/>
    <col collapsed="false" customWidth="true" hidden="false" outlineLevel="0" max="4" min="4" style="0" width="30"/>
    <col collapsed="false" customWidth="true" hidden="false" outlineLevel="0" max="5" min="5" style="0" width="9"/>
    <col collapsed="false" customWidth="true" hidden="false" outlineLevel="0" max="7" min="6" style="0" width="10"/>
    <col collapsed="false" customWidth="true" hidden="false" outlineLevel="0" max="8" min="8" style="0" width="12"/>
    <col collapsed="false" customWidth="true" hidden="false" outlineLevel="0" max="9" min="9" style="0" width="14"/>
    <col collapsed="false" customWidth="true" hidden="false" outlineLevel="0" max="11" min="11" style="0" width="12"/>
    <col collapsed="false" customWidth="true" hidden="false" outlineLevel="0" max="12" min="12" style="0" width="10"/>
    <col collapsed="false" customWidth="true" hidden="false" outlineLevel="0" max="13" min="13" style="0" width="14"/>
  </cols>
  <sheetData>
    <row r="1" customFormat="false" ht="31.5" hidden="false" customHeight="true" outlineLevel="0" collapsed="false">
      <c r="A1" s="7" t="s">
        <v>0</v>
      </c>
    </row>
    <row r="2" customFormat="false" ht="15" hidden="false" customHeight="false" outlineLevel="0" collapsed="false">
      <c r="A2" s="8" t="s">
        <v>12</v>
      </c>
      <c r="B2" s="9" t="s">
        <v>13</v>
      </c>
      <c r="C2" s="8" t="s">
        <v>14</v>
      </c>
      <c r="D2" s="9" t="s">
        <v>15</v>
      </c>
    </row>
    <row r="3" customFormat="false" ht="15" hidden="false" customHeight="false" outlineLevel="0" collapsed="false">
      <c r="A3" s="8" t="s">
        <v>16</v>
      </c>
      <c r="B3" s="10" t="n">
        <v>3.94</v>
      </c>
      <c r="C3" s="8" t="s">
        <v>17</v>
      </c>
      <c r="D3" s="10" t="n">
        <v>2.28</v>
      </c>
      <c r="F3" s="6" t="s">
        <v>18</v>
      </c>
    </row>
    <row r="5" customFormat="false" ht="23.85" hidden="false" customHeight="false" outlineLevel="0" collapsed="false">
      <c r="A5" s="11" t="s">
        <v>19</v>
      </c>
      <c r="B5" s="12" t="s">
        <v>20</v>
      </c>
      <c r="C5" s="12" t="s">
        <v>21</v>
      </c>
      <c r="D5" s="12" t="s">
        <v>22</v>
      </c>
      <c r="E5" s="12" t="s">
        <v>23</v>
      </c>
      <c r="F5" s="12" t="s">
        <v>24</v>
      </c>
      <c r="G5" s="12" t="s">
        <v>25</v>
      </c>
      <c r="H5" s="12" t="s">
        <v>26</v>
      </c>
      <c r="I5" s="12" t="s">
        <v>27</v>
      </c>
      <c r="K5" s="11" t="s">
        <v>28</v>
      </c>
      <c r="L5" s="12" t="s">
        <v>23</v>
      </c>
      <c r="M5" s="12" t="s">
        <v>27</v>
      </c>
    </row>
    <row r="6" customFormat="false" ht="15" hidden="false" customHeight="false" outlineLevel="0" collapsed="false">
      <c r="A6" s="13" t="n">
        <v>46393</v>
      </c>
      <c r="B6" s="9" t="s">
        <v>29</v>
      </c>
      <c r="C6" s="9" t="s">
        <v>30</v>
      </c>
      <c r="D6" s="9" t="s">
        <v>31</v>
      </c>
      <c r="E6" s="14" t="n">
        <v>52</v>
      </c>
      <c r="F6" s="15" t="s">
        <v>32</v>
      </c>
      <c r="G6" s="16" t="n">
        <f aca="false">IF(N(E6)=0,"",E6*IF(F6="Ja",2,1))</f>
        <v>104</v>
      </c>
      <c r="H6" s="17" t="n">
        <f aca="false">IF(G6="","",SUM($G$6:G6))</f>
        <v>104</v>
      </c>
      <c r="I6" s="18" t="n">
        <f aca="false">IF(G6="","",ROUND((MIN(H6,20000)-MIN(H6-G6,20000))*$B$3+(G6-(MIN(H6,20000)-MIN(H6-G6,20000)))*$D$3,2))</f>
        <v>409.76</v>
      </c>
      <c r="K6" s="19" t="s">
        <v>33</v>
      </c>
      <c r="L6" s="17" t="n">
        <f aca="false">IF($A$6="","",SUMIFS($G$6:$G$505,$A$6:$A$505,"&gt;="&amp;DATE(YEAR($A$6),1,1),$A$6:$A$505,"&lt;"&amp;EDATE(DATE(YEAR($A$6),1,1),1)))</f>
        <v>356</v>
      </c>
      <c r="M6" s="18" t="n">
        <f aca="false">IF($A$6="","",SUMIFS($I$6:$I$505,$A$6:$A$505,"&gt;="&amp;DATE(YEAR($A$6),1,1),$A$6:$A$505,"&lt;"&amp;EDATE(DATE(YEAR($A$6),1,1),1)))</f>
        <v>1402.64</v>
      </c>
    </row>
    <row r="7" customFormat="false" ht="15" hidden="false" customHeight="false" outlineLevel="0" collapsed="false">
      <c r="A7" s="13" t="n">
        <v>46399</v>
      </c>
      <c r="B7" s="9" t="s">
        <v>29</v>
      </c>
      <c r="C7" s="9" t="s">
        <v>34</v>
      </c>
      <c r="D7" s="9" t="s">
        <v>35</v>
      </c>
      <c r="E7" s="14" t="n">
        <v>88</v>
      </c>
      <c r="F7" s="15" t="s">
        <v>32</v>
      </c>
      <c r="G7" s="16" t="n">
        <f aca="false">IF(N(E7)=0,"",E7*IF(F7="Ja",2,1))</f>
        <v>176</v>
      </c>
      <c r="H7" s="17" t="n">
        <f aca="false">IF(G7="","",SUM($G$6:G7))</f>
        <v>280</v>
      </c>
      <c r="I7" s="18" t="n">
        <f aca="false">IF(G7="","",ROUND((MIN(H7,20000)-MIN(H7-G7,20000))*$B$3+(G7-(MIN(H7,20000)-MIN(H7-G7,20000)))*$D$3,2))</f>
        <v>693.44</v>
      </c>
      <c r="K7" s="19" t="s">
        <v>36</v>
      </c>
      <c r="L7" s="17" t="n">
        <f aca="false">IF($A$6="","",SUMIFS($G$6:$G$505,$A$6:$A$505,"&gt;="&amp;DATE(YEAR($A$6),2,1),$A$6:$A$505,"&lt;"&amp;EDATE(DATE(YEAR($A$6),2,1),1)))</f>
        <v>88</v>
      </c>
      <c r="M7" s="18" t="n">
        <f aca="false">IF($A$6="","",SUMIFS($I$6:$I$505,$A$6:$A$505,"&gt;="&amp;DATE(YEAR($A$6),2,1),$A$6:$A$505,"&lt;"&amp;EDATE(DATE(YEAR($A$6),2,1),1)))</f>
        <v>346.72</v>
      </c>
    </row>
    <row r="8" customFormat="false" ht="15" hidden="false" customHeight="false" outlineLevel="0" collapsed="false">
      <c r="A8" s="13" t="n">
        <v>46406</v>
      </c>
      <c r="B8" s="9" t="s">
        <v>29</v>
      </c>
      <c r="C8" s="9" t="s">
        <v>37</v>
      </c>
      <c r="D8" s="9" t="s">
        <v>38</v>
      </c>
      <c r="E8" s="14" t="n">
        <v>38</v>
      </c>
      <c r="F8" s="15" t="s">
        <v>32</v>
      </c>
      <c r="G8" s="16" t="n">
        <f aca="false">IF(N(E8)=0,"",E8*IF(F8="Ja",2,1))</f>
        <v>76</v>
      </c>
      <c r="H8" s="17" t="n">
        <f aca="false">IF(G8="","",SUM($G$6:G8))</f>
        <v>356</v>
      </c>
      <c r="I8" s="18" t="n">
        <f aca="false">IF(G8="","",ROUND((MIN(H8,20000)-MIN(H8-G8,20000))*$B$3+(G8-(MIN(H8,20000)-MIN(H8-G8,20000)))*$D$3,2))</f>
        <v>299.44</v>
      </c>
      <c r="K8" s="19" t="s">
        <v>39</v>
      </c>
      <c r="L8" s="17" t="n">
        <f aca="false">IF($A$6="","",SUMIFS($G$6:$G$505,$A$6:$A$505,"&gt;="&amp;DATE(YEAR($A$6),3,1),$A$6:$A$505,"&lt;"&amp;EDATE(DATE(YEAR($A$6),3,1),1)))</f>
        <v>0</v>
      </c>
      <c r="M8" s="18" t="n">
        <f aca="false">IF($A$6="","",SUMIFS($I$6:$I$505,$A$6:$A$505,"&gt;="&amp;DATE(YEAR($A$6),3,1),$A$6:$A$505,"&lt;"&amp;EDATE(DATE(YEAR($A$6),3,1),1)))</f>
        <v>0</v>
      </c>
    </row>
    <row r="9" customFormat="false" ht="15" hidden="false" customHeight="false" outlineLevel="0" collapsed="false">
      <c r="A9" s="13" t="n">
        <v>46420</v>
      </c>
      <c r="B9" s="9" t="s">
        <v>29</v>
      </c>
      <c r="C9" s="9" t="s">
        <v>40</v>
      </c>
      <c r="D9" s="9" t="s">
        <v>41</v>
      </c>
      <c r="E9" s="14" t="n">
        <v>44</v>
      </c>
      <c r="F9" s="15" t="s">
        <v>32</v>
      </c>
      <c r="G9" s="16" t="n">
        <f aca="false">IF(N(E9)=0,"",E9*IF(F9="Ja",2,1))</f>
        <v>88</v>
      </c>
      <c r="H9" s="17" t="n">
        <f aca="false">IF(G9="","",SUM($G$6:G9))</f>
        <v>444</v>
      </c>
      <c r="I9" s="18" t="n">
        <f aca="false">IF(G9="","",ROUND((MIN(H9,20000)-MIN(H9-G9,20000))*$B$3+(G9-(MIN(H9,20000)-MIN(H9-G9,20000)))*$D$3,2))</f>
        <v>346.72</v>
      </c>
      <c r="K9" s="19" t="s">
        <v>42</v>
      </c>
      <c r="L9" s="17" t="n">
        <f aca="false">IF($A$6="","",SUMIFS($G$6:$G$505,$A$6:$A$505,"&gt;="&amp;DATE(YEAR($A$6),4,1),$A$6:$A$505,"&lt;"&amp;EDATE(DATE(YEAR($A$6),4,1),1)))</f>
        <v>0</v>
      </c>
      <c r="M9" s="18" t="n">
        <f aca="false">IF($A$6="","",SUMIFS($I$6:$I$505,$A$6:$A$505,"&gt;="&amp;DATE(YEAR($A$6),4,1),$A$6:$A$505,"&lt;"&amp;EDATE(DATE(YEAR($A$6),4,1),1)))</f>
        <v>0</v>
      </c>
    </row>
    <row r="10" customFormat="false" ht="15" hidden="false" customHeight="false" outlineLevel="0" collapsed="false">
      <c r="A10" s="13"/>
      <c r="B10" s="9"/>
      <c r="C10" s="9"/>
      <c r="D10" s="9"/>
      <c r="E10" s="14"/>
      <c r="F10" s="15"/>
      <c r="G10" s="16" t="str">
        <f aca="false">IF(N(E10)=0,"",E10*IF(F10="Ja",2,1))</f>
        <v/>
      </c>
      <c r="H10" s="17" t="str">
        <f aca="false">IF(G10="","",SUM($G$6:G10))</f>
        <v/>
      </c>
      <c r="I10" s="18" t="str">
        <f aca="false">IF(G10="","",ROUND((MIN(H10,20000)-MIN(H10-G10,20000))*$B$3+(G10-(MIN(H10,20000)-MIN(H10-G10,20000)))*$D$3,2))</f>
        <v/>
      </c>
      <c r="K10" s="19" t="s">
        <v>43</v>
      </c>
      <c r="L10" s="17" t="n">
        <f aca="false">IF($A$6="","",SUMIFS($G$6:$G$505,$A$6:$A$505,"&gt;="&amp;DATE(YEAR($A$6),5,1),$A$6:$A$505,"&lt;"&amp;EDATE(DATE(YEAR($A$6),5,1),1)))</f>
        <v>0</v>
      </c>
      <c r="M10" s="18" t="n">
        <f aca="false">IF($A$6="","",SUMIFS($I$6:$I$505,$A$6:$A$505,"&gt;="&amp;DATE(YEAR($A$6),5,1),$A$6:$A$505,"&lt;"&amp;EDATE(DATE(YEAR($A$6),5,1),1)))</f>
        <v>0</v>
      </c>
    </row>
    <row r="11" customFormat="false" ht="15" hidden="false" customHeight="false" outlineLevel="0" collapsed="false">
      <c r="A11" s="13"/>
      <c r="B11" s="9"/>
      <c r="C11" s="9"/>
      <c r="D11" s="9"/>
      <c r="E11" s="14"/>
      <c r="F11" s="15"/>
      <c r="G11" s="16" t="str">
        <f aca="false">IF(N(E11)=0,"",E11*IF(F11="Ja",2,1))</f>
        <v/>
      </c>
      <c r="H11" s="17" t="str">
        <f aca="false">IF(G11="","",SUM($G$6:G11))</f>
        <v/>
      </c>
      <c r="I11" s="18" t="str">
        <f aca="false">IF(G11="","",ROUND((MIN(H11,20000)-MIN(H11-G11,20000))*$B$3+(G11-(MIN(H11,20000)-MIN(H11-G11,20000)))*$D$3,2))</f>
        <v/>
      </c>
      <c r="K11" s="19" t="s">
        <v>44</v>
      </c>
      <c r="L11" s="17" t="n">
        <f aca="false">IF($A$6="","",SUMIFS($G$6:$G$505,$A$6:$A$505,"&gt;="&amp;DATE(YEAR($A$6),6,1),$A$6:$A$505,"&lt;"&amp;EDATE(DATE(YEAR($A$6),6,1),1)))</f>
        <v>0</v>
      </c>
      <c r="M11" s="18" t="n">
        <f aca="false">IF($A$6="","",SUMIFS($I$6:$I$505,$A$6:$A$505,"&gt;="&amp;DATE(YEAR($A$6),6,1),$A$6:$A$505,"&lt;"&amp;EDATE(DATE(YEAR($A$6),6,1),1)))</f>
        <v>0</v>
      </c>
    </row>
    <row r="12" customFormat="false" ht="15" hidden="false" customHeight="false" outlineLevel="0" collapsed="false">
      <c r="A12" s="13"/>
      <c r="B12" s="9"/>
      <c r="C12" s="9"/>
      <c r="D12" s="9"/>
      <c r="E12" s="14"/>
      <c r="F12" s="15"/>
      <c r="G12" s="16" t="str">
        <f aca="false">IF(N(E12)=0,"",E12*IF(F12="Ja",2,1))</f>
        <v/>
      </c>
      <c r="H12" s="17" t="str">
        <f aca="false">IF(G12="","",SUM($G$6:G12))</f>
        <v/>
      </c>
      <c r="I12" s="18" t="str">
        <f aca="false">IF(G12="","",ROUND((MIN(H12,20000)-MIN(H12-G12,20000))*$B$3+(G12-(MIN(H12,20000)-MIN(H12-G12,20000)))*$D$3,2))</f>
        <v/>
      </c>
      <c r="K12" s="19" t="s">
        <v>45</v>
      </c>
      <c r="L12" s="17" t="n">
        <f aca="false">IF($A$6="","",SUMIFS($G$6:$G$505,$A$6:$A$505,"&gt;="&amp;DATE(YEAR($A$6),7,1),$A$6:$A$505,"&lt;"&amp;EDATE(DATE(YEAR($A$6),7,1),1)))</f>
        <v>0</v>
      </c>
      <c r="M12" s="18" t="n">
        <f aca="false">IF($A$6="","",SUMIFS($I$6:$I$505,$A$6:$A$505,"&gt;="&amp;DATE(YEAR($A$6),7,1),$A$6:$A$505,"&lt;"&amp;EDATE(DATE(YEAR($A$6),7,1),1)))</f>
        <v>0</v>
      </c>
    </row>
    <row r="13" customFormat="false" ht="15" hidden="false" customHeight="false" outlineLevel="0" collapsed="false">
      <c r="A13" s="13"/>
      <c r="B13" s="9"/>
      <c r="C13" s="9"/>
      <c r="D13" s="9"/>
      <c r="E13" s="14"/>
      <c r="F13" s="15"/>
      <c r="G13" s="16" t="str">
        <f aca="false">IF(N(E13)=0,"",E13*IF(F13="Ja",2,1))</f>
        <v/>
      </c>
      <c r="H13" s="17" t="str">
        <f aca="false">IF(G13="","",SUM($G$6:G13))</f>
        <v/>
      </c>
      <c r="I13" s="18" t="str">
        <f aca="false">IF(G13="","",ROUND((MIN(H13,20000)-MIN(H13-G13,20000))*$B$3+(G13-(MIN(H13,20000)-MIN(H13-G13,20000)))*$D$3,2))</f>
        <v/>
      </c>
      <c r="K13" s="19" t="s">
        <v>46</v>
      </c>
      <c r="L13" s="17" t="n">
        <f aca="false">IF($A$6="","",SUMIFS($G$6:$G$505,$A$6:$A$505,"&gt;="&amp;DATE(YEAR($A$6),8,1),$A$6:$A$505,"&lt;"&amp;EDATE(DATE(YEAR($A$6),8,1),1)))</f>
        <v>0</v>
      </c>
      <c r="M13" s="18" t="n">
        <f aca="false">IF($A$6="","",SUMIFS($I$6:$I$505,$A$6:$A$505,"&gt;="&amp;DATE(YEAR($A$6),8,1),$A$6:$A$505,"&lt;"&amp;EDATE(DATE(YEAR($A$6),8,1),1)))</f>
        <v>0</v>
      </c>
    </row>
    <row r="14" customFormat="false" ht="15" hidden="false" customHeight="false" outlineLevel="0" collapsed="false">
      <c r="A14" s="13"/>
      <c r="B14" s="9"/>
      <c r="C14" s="9"/>
      <c r="D14" s="9"/>
      <c r="E14" s="14"/>
      <c r="F14" s="15"/>
      <c r="G14" s="16" t="str">
        <f aca="false">IF(N(E14)=0,"",E14*IF(F14="Ja",2,1))</f>
        <v/>
      </c>
      <c r="H14" s="17" t="str">
        <f aca="false">IF(G14="","",SUM($G$6:G14))</f>
        <v/>
      </c>
      <c r="I14" s="18" t="str">
        <f aca="false">IF(G14="","",ROUND((MIN(H14,20000)-MIN(H14-G14,20000))*$B$3+(G14-(MIN(H14,20000)-MIN(H14-G14,20000)))*$D$3,2))</f>
        <v/>
      </c>
      <c r="K14" s="19" t="s">
        <v>47</v>
      </c>
      <c r="L14" s="17" t="n">
        <f aca="false">IF($A$6="","",SUMIFS($G$6:$G$505,$A$6:$A$505,"&gt;="&amp;DATE(YEAR($A$6),9,1),$A$6:$A$505,"&lt;"&amp;EDATE(DATE(YEAR($A$6),9,1),1)))</f>
        <v>0</v>
      </c>
      <c r="M14" s="18" t="n">
        <f aca="false">IF($A$6="","",SUMIFS($I$6:$I$505,$A$6:$A$505,"&gt;="&amp;DATE(YEAR($A$6),9,1),$A$6:$A$505,"&lt;"&amp;EDATE(DATE(YEAR($A$6),9,1),1)))</f>
        <v>0</v>
      </c>
    </row>
    <row r="15" customFormat="false" ht="15" hidden="false" customHeight="false" outlineLevel="0" collapsed="false">
      <c r="A15" s="13"/>
      <c r="B15" s="9"/>
      <c r="C15" s="9"/>
      <c r="D15" s="9"/>
      <c r="E15" s="14"/>
      <c r="F15" s="15"/>
      <c r="G15" s="16" t="str">
        <f aca="false">IF(N(E15)=0,"",E15*IF(F15="Ja",2,1))</f>
        <v/>
      </c>
      <c r="H15" s="17" t="str">
        <f aca="false">IF(G15="","",SUM($G$6:G15))</f>
        <v/>
      </c>
      <c r="I15" s="18" t="str">
        <f aca="false">IF(G15="","",ROUND((MIN(H15,20000)-MIN(H15-G15,20000))*$B$3+(G15-(MIN(H15,20000)-MIN(H15-G15,20000)))*$D$3,2))</f>
        <v/>
      </c>
      <c r="K15" s="19" t="s">
        <v>48</v>
      </c>
      <c r="L15" s="17" t="n">
        <f aca="false">IF($A$6="","",SUMIFS($G$6:$G$505,$A$6:$A$505,"&gt;="&amp;DATE(YEAR($A$6),10,1),$A$6:$A$505,"&lt;"&amp;EDATE(DATE(YEAR($A$6),10,1),1)))</f>
        <v>0</v>
      </c>
      <c r="M15" s="18" t="n">
        <f aca="false">IF($A$6="","",SUMIFS($I$6:$I$505,$A$6:$A$505,"&gt;="&amp;DATE(YEAR($A$6),10,1),$A$6:$A$505,"&lt;"&amp;EDATE(DATE(YEAR($A$6),10,1),1)))</f>
        <v>0</v>
      </c>
    </row>
    <row r="16" customFormat="false" ht="15" hidden="false" customHeight="false" outlineLevel="0" collapsed="false">
      <c r="A16" s="13"/>
      <c r="B16" s="9"/>
      <c r="C16" s="9"/>
      <c r="D16" s="9"/>
      <c r="E16" s="14"/>
      <c r="F16" s="15"/>
      <c r="G16" s="16" t="str">
        <f aca="false">IF(N(E16)=0,"",E16*IF(F16="Ja",2,1))</f>
        <v/>
      </c>
      <c r="H16" s="17" t="str">
        <f aca="false">IF(G16="","",SUM($G$6:G16))</f>
        <v/>
      </c>
      <c r="I16" s="18" t="str">
        <f aca="false">IF(G16="","",ROUND((MIN(H16,20000)-MIN(H16-G16,20000))*$B$3+(G16-(MIN(H16,20000)-MIN(H16-G16,20000)))*$D$3,2))</f>
        <v/>
      </c>
      <c r="K16" s="19" t="s">
        <v>49</v>
      </c>
      <c r="L16" s="17" t="n">
        <f aca="false">IF($A$6="","",SUMIFS($G$6:$G$505,$A$6:$A$505,"&gt;="&amp;DATE(YEAR($A$6),11,1),$A$6:$A$505,"&lt;"&amp;EDATE(DATE(YEAR($A$6),11,1),1)))</f>
        <v>0</v>
      </c>
      <c r="M16" s="18" t="n">
        <f aca="false">IF($A$6="","",SUMIFS($I$6:$I$505,$A$6:$A$505,"&gt;="&amp;DATE(YEAR($A$6),11,1),$A$6:$A$505,"&lt;"&amp;EDATE(DATE(YEAR($A$6),11,1),1)))</f>
        <v>0</v>
      </c>
    </row>
    <row r="17" customFormat="false" ht="15" hidden="false" customHeight="false" outlineLevel="0" collapsed="false">
      <c r="A17" s="13"/>
      <c r="B17" s="9"/>
      <c r="C17" s="9"/>
      <c r="D17" s="9"/>
      <c r="E17" s="14"/>
      <c r="F17" s="15"/>
      <c r="G17" s="16" t="str">
        <f aca="false">IF(N(E17)=0,"",E17*IF(F17="Ja",2,1))</f>
        <v/>
      </c>
      <c r="H17" s="17" t="str">
        <f aca="false">IF(G17="","",SUM($G$6:G17))</f>
        <v/>
      </c>
      <c r="I17" s="18" t="str">
        <f aca="false">IF(G17="","",ROUND((MIN(H17,20000)-MIN(H17-G17,20000))*$B$3+(G17-(MIN(H17,20000)-MIN(H17-G17,20000)))*$D$3,2))</f>
        <v/>
      </c>
      <c r="K17" s="19" t="s">
        <v>50</v>
      </c>
      <c r="L17" s="17" t="n">
        <f aca="false">IF($A$6="","",SUMIFS($G$6:$G$505,$A$6:$A$505,"&gt;="&amp;DATE(YEAR($A$6),12,1),$A$6:$A$505,"&lt;"&amp;EDATE(DATE(YEAR($A$6),12,1),1)))</f>
        <v>0</v>
      </c>
      <c r="M17" s="18" t="n">
        <f aca="false">IF($A$6="","",SUMIFS($I$6:$I$505,$A$6:$A$505,"&gt;="&amp;DATE(YEAR($A$6),12,1),$A$6:$A$505,"&lt;"&amp;EDATE(DATE(YEAR($A$6),12,1),1)))</f>
        <v>0</v>
      </c>
    </row>
    <row r="18" customFormat="false" ht="15" hidden="false" customHeight="false" outlineLevel="0" collapsed="false">
      <c r="A18" s="13"/>
      <c r="B18" s="9"/>
      <c r="C18" s="9"/>
      <c r="D18" s="9"/>
      <c r="E18" s="14"/>
      <c r="F18" s="15"/>
      <c r="G18" s="16" t="str">
        <f aca="false">IF(N(E18)=0,"",E18*IF(F18="Ja",2,1))</f>
        <v/>
      </c>
      <c r="H18" s="17" t="str">
        <f aca="false">IF(G18="","",SUM($G$6:G18))</f>
        <v/>
      </c>
      <c r="I18" s="18" t="str">
        <f aca="false">IF(G18="","",ROUND((MIN(H18,20000)-MIN(H18-G18,20000))*$B$3+(G18-(MIN(H18,20000)-MIN(H18-G18,20000)))*$D$3,2))</f>
        <v/>
      </c>
      <c r="K18" s="8" t="s">
        <v>51</v>
      </c>
      <c r="L18" s="20" t="n">
        <f aca="false">SUM(L6:L17)</f>
        <v>444</v>
      </c>
      <c r="M18" s="21" t="n">
        <f aca="false">SUM(M6:M17)</f>
        <v>1749.36</v>
      </c>
    </row>
    <row r="19" customFormat="false" ht="15" hidden="false" customHeight="false" outlineLevel="0" collapsed="false">
      <c r="A19" s="13"/>
      <c r="B19" s="9"/>
      <c r="C19" s="9"/>
      <c r="D19" s="9"/>
      <c r="E19" s="14"/>
      <c r="F19" s="15"/>
      <c r="G19" s="16" t="str">
        <f aca="false">IF(N(E19)=0,"",E19*IF(F19="Ja",2,1))</f>
        <v/>
      </c>
      <c r="H19" s="17" t="str">
        <f aca="false">IF(G19="","",SUM($G$6:G19))</f>
        <v/>
      </c>
      <c r="I19" s="18" t="str">
        <f aca="false">IF(G19="","",ROUND((MIN(H19,20000)-MIN(H19-G19,20000))*$B$3+(G19-(MIN(H19,20000)-MIN(H19-G19,20000)))*$D$3,2))</f>
        <v/>
      </c>
      <c r="K19" s="6" t="s">
        <v>52</v>
      </c>
    </row>
    <row r="20" customFormat="false" ht="15" hidden="false" customHeight="false" outlineLevel="0" collapsed="false">
      <c r="A20" s="13"/>
      <c r="B20" s="9"/>
      <c r="C20" s="9"/>
      <c r="D20" s="9"/>
      <c r="E20" s="14"/>
      <c r="F20" s="15"/>
      <c r="G20" s="16" t="str">
        <f aca="false">IF(N(E20)=0,"",E20*IF(F20="Ja",2,1))</f>
        <v/>
      </c>
      <c r="H20" s="17" t="str">
        <f aca="false">IF(G20="","",SUM($G$6:G20))</f>
        <v/>
      </c>
      <c r="I20" s="18" t="str">
        <f aca="false">IF(G20="","",ROUND((MIN(H20,20000)-MIN(H20-G20,20000))*$B$3+(G20-(MIN(H20,20000)-MIN(H20-G20,20000)))*$D$3,2))</f>
        <v/>
      </c>
    </row>
    <row r="21" customFormat="false" ht="15" hidden="false" customHeight="false" outlineLevel="0" collapsed="false">
      <c r="A21" s="13"/>
      <c r="B21" s="9"/>
      <c r="C21" s="9"/>
      <c r="D21" s="9"/>
      <c r="E21" s="14"/>
      <c r="F21" s="15"/>
      <c r="G21" s="16" t="str">
        <f aca="false">IF(N(E21)=0,"",E21*IF(F21="Ja",2,1))</f>
        <v/>
      </c>
      <c r="H21" s="17" t="str">
        <f aca="false">IF(G21="","",SUM($G$6:G21))</f>
        <v/>
      </c>
      <c r="I21" s="18" t="str">
        <f aca="false">IF(G21="","",ROUND((MIN(H21,20000)-MIN(H21-G21,20000))*$B$3+(G21-(MIN(H21,20000)-MIN(H21-G21,20000)))*$D$3,2))</f>
        <v/>
      </c>
    </row>
    <row r="22" customFormat="false" ht="15" hidden="false" customHeight="false" outlineLevel="0" collapsed="false">
      <c r="A22" s="13"/>
      <c r="B22" s="9"/>
      <c r="C22" s="9"/>
      <c r="D22" s="9"/>
      <c r="E22" s="14"/>
      <c r="F22" s="15"/>
      <c r="G22" s="16" t="str">
        <f aca="false">IF(N(E22)=0,"",E22*IF(F22="Ja",2,1))</f>
        <v/>
      </c>
      <c r="H22" s="17" t="str">
        <f aca="false">IF(G22="","",SUM($G$6:G22))</f>
        <v/>
      </c>
      <c r="I22" s="18" t="str">
        <f aca="false">IF(G22="","",ROUND((MIN(H22,20000)-MIN(H22-G22,20000))*$B$3+(G22-(MIN(H22,20000)-MIN(H22-G22,20000)))*$D$3,2))</f>
        <v/>
      </c>
    </row>
    <row r="23" customFormat="false" ht="15" hidden="false" customHeight="false" outlineLevel="0" collapsed="false">
      <c r="A23" s="13"/>
      <c r="B23" s="9"/>
      <c r="C23" s="9"/>
      <c r="D23" s="9"/>
      <c r="E23" s="14"/>
      <c r="F23" s="15"/>
      <c r="G23" s="16" t="str">
        <f aca="false">IF(N(E23)=0,"",E23*IF(F23="Ja",2,1))</f>
        <v/>
      </c>
      <c r="H23" s="17" t="str">
        <f aca="false">IF(G23="","",SUM($G$6:G23))</f>
        <v/>
      </c>
      <c r="I23" s="18" t="str">
        <f aca="false">IF(G23="","",ROUND((MIN(H23,20000)-MIN(H23-G23,20000))*$B$3+(G23-(MIN(H23,20000)-MIN(H23-G23,20000)))*$D$3,2))</f>
        <v/>
      </c>
    </row>
    <row r="24" customFormat="false" ht="15" hidden="false" customHeight="false" outlineLevel="0" collapsed="false">
      <c r="A24" s="13"/>
      <c r="B24" s="9"/>
      <c r="C24" s="9"/>
      <c r="D24" s="9"/>
      <c r="E24" s="14"/>
      <c r="F24" s="15"/>
      <c r="G24" s="16" t="str">
        <f aca="false">IF(N(E24)=0,"",E24*IF(F24="Ja",2,1))</f>
        <v/>
      </c>
      <c r="H24" s="17" t="str">
        <f aca="false">IF(G24="","",SUM($G$6:G24))</f>
        <v/>
      </c>
      <c r="I24" s="18" t="str">
        <f aca="false">IF(G24="","",ROUND((MIN(H24,20000)-MIN(H24-G24,20000))*$B$3+(G24-(MIN(H24,20000)-MIN(H24-G24,20000)))*$D$3,2))</f>
        <v/>
      </c>
    </row>
    <row r="25" customFormat="false" ht="15" hidden="false" customHeight="false" outlineLevel="0" collapsed="false">
      <c r="A25" s="13"/>
      <c r="B25" s="9"/>
      <c r="C25" s="9"/>
      <c r="D25" s="9"/>
      <c r="E25" s="14"/>
      <c r="F25" s="15"/>
      <c r="G25" s="16" t="str">
        <f aca="false">IF(N(E25)=0,"",E25*IF(F25="Ja",2,1))</f>
        <v/>
      </c>
      <c r="H25" s="17" t="str">
        <f aca="false">IF(G25="","",SUM($G$6:G25))</f>
        <v/>
      </c>
      <c r="I25" s="18" t="str">
        <f aca="false">IF(G25="","",ROUND((MIN(H25,20000)-MIN(H25-G25,20000))*$B$3+(G25-(MIN(H25,20000)-MIN(H25-G25,20000)))*$D$3,2))</f>
        <v/>
      </c>
    </row>
    <row r="26" customFormat="false" ht="15" hidden="false" customHeight="false" outlineLevel="0" collapsed="false">
      <c r="A26" s="13"/>
      <c r="B26" s="9"/>
      <c r="C26" s="9"/>
      <c r="D26" s="9"/>
      <c r="E26" s="14"/>
      <c r="F26" s="15"/>
      <c r="G26" s="16" t="str">
        <f aca="false">IF(N(E26)=0,"",E26*IF(F26="Ja",2,1))</f>
        <v/>
      </c>
      <c r="H26" s="17" t="str">
        <f aca="false">IF(G26="","",SUM($G$6:G26))</f>
        <v/>
      </c>
      <c r="I26" s="18" t="str">
        <f aca="false">IF(G26="","",ROUND((MIN(H26,20000)-MIN(H26-G26,20000))*$B$3+(G26-(MIN(H26,20000)-MIN(H26-G26,20000)))*$D$3,2))</f>
        <v/>
      </c>
    </row>
    <row r="27" customFormat="false" ht="15" hidden="false" customHeight="false" outlineLevel="0" collapsed="false">
      <c r="A27" s="13"/>
      <c r="B27" s="9"/>
      <c r="C27" s="9"/>
      <c r="D27" s="9"/>
      <c r="E27" s="14"/>
      <c r="F27" s="15"/>
      <c r="G27" s="16" t="str">
        <f aca="false">IF(N(E27)=0,"",E27*IF(F27="Ja",2,1))</f>
        <v/>
      </c>
      <c r="H27" s="17" t="str">
        <f aca="false">IF(G27="","",SUM($G$6:G27))</f>
        <v/>
      </c>
      <c r="I27" s="18" t="str">
        <f aca="false">IF(G27="","",ROUND((MIN(H27,20000)-MIN(H27-G27,20000))*$B$3+(G27-(MIN(H27,20000)-MIN(H27-G27,20000)))*$D$3,2))</f>
        <v/>
      </c>
    </row>
    <row r="28" customFormat="false" ht="15" hidden="false" customHeight="false" outlineLevel="0" collapsed="false">
      <c r="A28" s="13"/>
      <c r="B28" s="9"/>
      <c r="C28" s="9"/>
      <c r="D28" s="9"/>
      <c r="E28" s="14"/>
      <c r="F28" s="15"/>
      <c r="G28" s="16" t="str">
        <f aca="false">IF(N(E28)=0,"",E28*IF(F28="Ja",2,1))</f>
        <v/>
      </c>
      <c r="H28" s="17" t="str">
        <f aca="false">IF(G28="","",SUM($G$6:G28))</f>
        <v/>
      </c>
      <c r="I28" s="18" t="str">
        <f aca="false">IF(G28="","",ROUND((MIN(H28,20000)-MIN(H28-G28,20000))*$B$3+(G28-(MIN(H28,20000)-MIN(H28-G28,20000)))*$D$3,2))</f>
        <v/>
      </c>
    </row>
    <row r="29" customFormat="false" ht="15" hidden="false" customHeight="false" outlineLevel="0" collapsed="false">
      <c r="A29" s="13"/>
      <c r="B29" s="9"/>
      <c r="C29" s="9"/>
      <c r="D29" s="9"/>
      <c r="E29" s="14"/>
      <c r="F29" s="15"/>
      <c r="G29" s="16" t="str">
        <f aca="false">IF(N(E29)=0,"",E29*IF(F29="Ja",2,1))</f>
        <v/>
      </c>
      <c r="H29" s="17" t="str">
        <f aca="false">IF(G29="","",SUM($G$6:G29))</f>
        <v/>
      </c>
      <c r="I29" s="18" t="str">
        <f aca="false">IF(G29="","",ROUND((MIN(H29,20000)-MIN(H29-G29,20000))*$B$3+(G29-(MIN(H29,20000)-MIN(H29-G29,20000)))*$D$3,2))</f>
        <v/>
      </c>
    </row>
    <row r="30" customFormat="false" ht="15" hidden="false" customHeight="false" outlineLevel="0" collapsed="false">
      <c r="A30" s="13"/>
      <c r="B30" s="9"/>
      <c r="C30" s="9"/>
      <c r="D30" s="9"/>
      <c r="E30" s="14"/>
      <c r="F30" s="15"/>
      <c r="G30" s="16" t="str">
        <f aca="false">IF(N(E30)=0,"",E30*IF(F30="Ja",2,1))</f>
        <v/>
      </c>
      <c r="H30" s="17" t="str">
        <f aca="false">IF(G30="","",SUM($G$6:G30))</f>
        <v/>
      </c>
      <c r="I30" s="18" t="str">
        <f aca="false">IF(G30="","",ROUND((MIN(H30,20000)-MIN(H30-G30,20000))*$B$3+(G30-(MIN(H30,20000)-MIN(H30-G30,20000)))*$D$3,2))</f>
        <v/>
      </c>
    </row>
    <row r="31" customFormat="false" ht="15" hidden="false" customHeight="false" outlineLevel="0" collapsed="false">
      <c r="A31" s="13"/>
      <c r="B31" s="9"/>
      <c r="C31" s="9"/>
      <c r="D31" s="9"/>
      <c r="E31" s="14"/>
      <c r="F31" s="15"/>
      <c r="G31" s="16" t="str">
        <f aca="false">IF(N(E31)=0,"",E31*IF(F31="Ja",2,1))</f>
        <v/>
      </c>
      <c r="H31" s="17" t="str">
        <f aca="false">IF(G31="","",SUM($G$6:G31))</f>
        <v/>
      </c>
      <c r="I31" s="18" t="str">
        <f aca="false">IF(G31="","",ROUND((MIN(H31,20000)-MIN(H31-G31,20000))*$B$3+(G31-(MIN(H31,20000)-MIN(H31-G31,20000)))*$D$3,2))</f>
        <v/>
      </c>
    </row>
    <row r="32" customFormat="false" ht="15" hidden="false" customHeight="false" outlineLevel="0" collapsed="false">
      <c r="A32" s="13"/>
      <c r="B32" s="9"/>
      <c r="C32" s="9"/>
      <c r="D32" s="9"/>
      <c r="E32" s="14"/>
      <c r="F32" s="15"/>
      <c r="G32" s="16" t="str">
        <f aca="false">IF(N(E32)=0,"",E32*IF(F32="Ja",2,1))</f>
        <v/>
      </c>
      <c r="H32" s="17" t="str">
        <f aca="false">IF(G32="","",SUM($G$6:G32))</f>
        <v/>
      </c>
      <c r="I32" s="18" t="str">
        <f aca="false">IF(G32="","",ROUND((MIN(H32,20000)-MIN(H32-G32,20000))*$B$3+(G32-(MIN(H32,20000)-MIN(H32-G32,20000)))*$D$3,2))</f>
        <v/>
      </c>
    </row>
    <row r="33" customFormat="false" ht="15" hidden="false" customHeight="false" outlineLevel="0" collapsed="false">
      <c r="A33" s="13"/>
      <c r="B33" s="9"/>
      <c r="C33" s="9"/>
      <c r="D33" s="9"/>
      <c r="E33" s="14"/>
      <c r="F33" s="15"/>
      <c r="G33" s="16" t="str">
        <f aca="false">IF(N(E33)=0,"",E33*IF(F33="Ja",2,1))</f>
        <v/>
      </c>
      <c r="H33" s="17" t="str">
        <f aca="false">IF(G33="","",SUM($G$6:G33))</f>
        <v/>
      </c>
      <c r="I33" s="18" t="str">
        <f aca="false">IF(G33="","",ROUND((MIN(H33,20000)-MIN(H33-G33,20000))*$B$3+(G33-(MIN(H33,20000)-MIN(H33-G33,20000)))*$D$3,2))</f>
        <v/>
      </c>
    </row>
    <row r="34" customFormat="false" ht="15" hidden="false" customHeight="false" outlineLevel="0" collapsed="false">
      <c r="A34" s="13"/>
      <c r="B34" s="9"/>
      <c r="C34" s="9"/>
      <c r="D34" s="9"/>
      <c r="E34" s="14"/>
      <c r="F34" s="15"/>
      <c r="G34" s="16" t="str">
        <f aca="false">IF(N(E34)=0,"",E34*IF(F34="Ja",2,1))</f>
        <v/>
      </c>
      <c r="H34" s="17" t="str">
        <f aca="false">IF(G34="","",SUM($G$6:G34))</f>
        <v/>
      </c>
      <c r="I34" s="18" t="str">
        <f aca="false">IF(G34="","",ROUND((MIN(H34,20000)-MIN(H34-G34,20000))*$B$3+(G34-(MIN(H34,20000)-MIN(H34-G34,20000)))*$D$3,2))</f>
        <v/>
      </c>
    </row>
    <row r="35" customFormat="false" ht="15" hidden="false" customHeight="false" outlineLevel="0" collapsed="false">
      <c r="A35" s="13"/>
      <c r="B35" s="9"/>
      <c r="C35" s="9"/>
      <c r="D35" s="9"/>
      <c r="E35" s="14"/>
      <c r="F35" s="15"/>
      <c r="G35" s="16" t="str">
        <f aca="false">IF(N(E35)=0,"",E35*IF(F35="Ja",2,1))</f>
        <v/>
      </c>
      <c r="H35" s="17" t="str">
        <f aca="false">IF(G35="","",SUM($G$6:G35))</f>
        <v/>
      </c>
      <c r="I35" s="18" t="str">
        <f aca="false">IF(G35="","",ROUND((MIN(H35,20000)-MIN(H35-G35,20000))*$B$3+(G35-(MIN(H35,20000)-MIN(H35-G35,20000)))*$D$3,2))</f>
        <v/>
      </c>
    </row>
    <row r="36" customFormat="false" ht="15" hidden="false" customHeight="false" outlineLevel="0" collapsed="false">
      <c r="A36" s="13"/>
      <c r="B36" s="9"/>
      <c r="C36" s="9"/>
      <c r="D36" s="9"/>
      <c r="E36" s="14"/>
      <c r="F36" s="15"/>
      <c r="G36" s="16" t="str">
        <f aca="false">IF(N(E36)=0,"",E36*IF(F36="Ja",2,1))</f>
        <v/>
      </c>
      <c r="H36" s="17" t="str">
        <f aca="false">IF(G36="","",SUM($G$6:G36))</f>
        <v/>
      </c>
      <c r="I36" s="18" t="str">
        <f aca="false">IF(G36="","",ROUND((MIN(H36,20000)-MIN(H36-G36,20000))*$B$3+(G36-(MIN(H36,20000)-MIN(H36-G36,20000)))*$D$3,2))</f>
        <v/>
      </c>
    </row>
    <row r="37" customFormat="false" ht="15" hidden="false" customHeight="false" outlineLevel="0" collapsed="false">
      <c r="A37" s="13"/>
      <c r="B37" s="9"/>
      <c r="C37" s="9"/>
      <c r="D37" s="9"/>
      <c r="E37" s="14"/>
      <c r="F37" s="15"/>
      <c r="G37" s="16" t="str">
        <f aca="false">IF(N(E37)=0,"",E37*IF(F37="Ja",2,1))</f>
        <v/>
      </c>
      <c r="H37" s="17" t="str">
        <f aca="false">IF(G37="","",SUM($G$6:G37))</f>
        <v/>
      </c>
      <c r="I37" s="18" t="str">
        <f aca="false">IF(G37="","",ROUND((MIN(H37,20000)-MIN(H37-G37,20000))*$B$3+(G37-(MIN(H37,20000)-MIN(H37-G37,20000)))*$D$3,2))</f>
        <v/>
      </c>
    </row>
    <row r="38" customFormat="false" ht="15" hidden="false" customHeight="false" outlineLevel="0" collapsed="false">
      <c r="A38" s="13"/>
      <c r="B38" s="9"/>
      <c r="C38" s="9"/>
      <c r="D38" s="9"/>
      <c r="E38" s="14"/>
      <c r="F38" s="15"/>
      <c r="G38" s="16" t="str">
        <f aca="false">IF(N(E38)=0,"",E38*IF(F38="Ja",2,1))</f>
        <v/>
      </c>
      <c r="H38" s="17" t="str">
        <f aca="false">IF(G38="","",SUM($G$6:G38))</f>
        <v/>
      </c>
      <c r="I38" s="18" t="str">
        <f aca="false">IF(G38="","",ROUND((MIN(H38,20000)-MIN(H38-G38,20000))*$B$3+(G38-(MIN(H38,20000)-MIN(H38-G38,20000)))*$D$3,2))</f>
        <v/>
      </c>
    </row>
    <row r="39" customFormat="false" ht="15" hidden="false" customHeight="false" outlineLevel="0" collapsed="false">
      <c r="A39" s="13"/>
      <c r="B39" s="9"/>
      <c r="C39" s="9"/>
      <c r="D39" s="9"/>
      <c r="E39" s="14"/>
      <c r="F39" s="15"/>
      <c r="G39" s="16" t="str">
        <f aca="false">IF(N(E39)=0,"",E39*IF(F39="Ja",2,1))</f>
        <v/>
      </c>
      <c r="H39" s="17" t="str">
        <f aca="false">IF(G39="","",SUM($G$6:G39))</f>
        <v/>
      </c>
      <c r="I39" s="18" t="str">
        <f aca="false">IF(G39="","",ROUND((MIN(H39,20000)-MIN(H39-G39,20000))*$B$3+(G39-(MIN(H39,20000)-MIN(H39-G39,20000)))*$D$3,2))</f>
        <v/>
      </c>
    </row>
    <row r="40" customFormat="false" ht="15" hidden="false" customHeight="false" outlineLevel="0" collapsed="false">
      <c r="A40" s="13"/>
      <c r="B40" s="9"/>
      <c r="C40" s="9"/>
      <c r="D40" s="9"/>
      <c r="E40" s="14"/>
      <c r="F40" s="15"/>
      <c r="G40" s="16" t="str">
        <f aca="false">IF(N(E40)=0,"",E40*IF(F40="Ja",2,1))</f>
        <v/>
      </c>
      <c r="H40" s="17" t="str">
        <f aca="false">IF(G40="","",SUM($G$6:G40))</f>
        <v/>
      </c>
      <c r="I40" s="18" t="str">
        <f aca="false">IF(G40="","",ROUND((MIN(H40,20000)-MIN(H40-G40,20000))*$B$3+(G40-(MIN(H40,20000)-MIN(H40-G40,20000)))*$D$3,2))</f>
        <v/>
      </c>
    </row>
    <row r="41" customFormat="false" ht="15" hidden="false" customHeight="false" outlineLevel="0" collapsed="false">
      <c r="A41" s="13"/>
      <c r="B41" s="9"/>
      <c r="C41" s="9"/>
      <c r="D41" s="9"/>
      <c r="E41" s="14"/>
      <c r="F41" s="15"/>
      <c r="G41" s="16" t="str">
        <f aca="false">IF(N(E41)=0,"",E41*IF(F41="Ja",2,1))</f>
        <v/>
      </c>
      <c r="H41" s="17" t="str">
        <f aca="false">IF(G41="","",SUM($G$6:G41))</f>
        <v/>
      </c>
      <c r="I41" s="18" t="str">
        <f aca="false">IF(G41="","",ROUND((MIN(H41,20000)-MIN(H41-G41,20000))*$B$3+(G41-(MIN(H41,20000)-MIN(H41-G41,20000)))*$D$3,2))</f>
        <v/>
      </c>
    </row>
    <row r="42" customFormat="false" ht="15" hidden="false" customHeight="false" outlineLevel="0" collapsed="false">
      <c r="A42" s="13"/>
      <c r="B42" s="9"/>
      <c r="C42" s="9"/>
      <c r="D42" s="9"/>
      <c r="E42" s="14"/>
      <c r="F42" s="15"/>
      <c r="G42" s="16" t="str">
        <f aca="false">IF(N(E42)=0,"",E42*IF(F42="Ja",2,1))</f>
        <v/>
      </c>
      <c r="H42" s="17" t="str">
        <f aca="false">IF(G42="","",SUM($G$6:G42))</f>
        <v/>
      </c>
      <c r="I42" s="18" t="str">
        <f aca="false">IF(G42="","",ROUND((MIN(H42,20000)-MIN(H42-G42,20000))*$B$3+(G42-(MIN(H42,20000)-MIN(H42-G42,20000)))*$D$3,2))</f>
        <v/>
      </c>
    </row>
    <row r="43" customFormat="false" ht="15" hidden="false" customHeight="false" outlineLevel="0" collapsed="false">
      <c r="A43" s="13"/>
      <c r="B43" s="9"/>
      <c r="C43" s="9"/>
      <c r="D43" s="9"/>
      <c r="E43" s="14"/>
      <c r="F43" s="15"/>
      <c r="G43" s="16" t="str">
        <f aca="false">IF(N(E43)=0,"",E43*IF(F43="Ja",2,1))</f>
        <v/>
      </c>
      <c r="H43" s="17" t="str">
        <f aca="false">IF(G43="","",SUM($G$6:G43))</f>
        <v/>
      </c>
      <c r="I43" s="18" t="str">
        <f aca="false">IF(G43="","",ROUND((MIN(H43,20000)-MIN(H43-G43,20000))*$B$3+(G43-(MIN(H43,20000)-MIN(H43-G43,20000)))*$D$3,2))</f>
        <v/>
      </c>
    </row>
    <row r="44" customFormat="false" ht="15" hidden="false" customHeight="false" outlineLevel="0" collapsed="false">
      <c r="A44" s="13"/>
      <c r="B44" s="9"/>
      <c r="C44" s="9"/>
      <c r="D44" s="9"/>
      <c r="E44" s="14"/>
      <c r="F44" s="15"/>
      <c r="G44" s="16" t="str">
        <f aca="false">IF(N(E44)=0,"",E44*IF(F44="Ja",2,1))</f>
        <v/>
      </c>
      <c r="H44" s="17" t="str">
        <f aca="false">IF(G44="","",SUM($G$6:G44))</f>
        <v/>
      </c>
      <c r="I44" s="18" t="str">
        <f aca="false">IF(G44="","",ROUND((MIN(H44,20000)-MIN(H44-G44,20000))*$B$3+(G44-(MIN(H44,20000)-MIN(H44-G44,20000)))*$D$3,2))</f>
        <v/>
      </c>
    </row>
    <row r="45" customFormat="false" ht="15" hidden="false" customHeight="false" outlineLevel="0" collapsed="false">
      <c r="A45" s="13"/>
      <c r="B45" s="9"/>
      <c r="C45" s="9"/>
      <c r="D45" s="9"/>
      <c r="E45" s="14"/>
      <c r="F45" s="15"/>
      <c r="G45" s="16" t="str">
        <f aca="false">IF(N(E45)=0,"",E45*IF(F45="Ja",2,1))</f>
        <v/>
      </c>
      <c r="H45" s="17" t="str">
        <f aca="false">IF(G45="","",SUM($G$6:G45))</f>
        <v/>
      </c>
      <c r="I45" s="18" t="str">
        <f aca="false">IF(G45="","",ROUND((MIN(H45,20000)-MIN(H45-G45,20000))*$B$3+(G45-(MIN(H45,20000)-MIN(H45-G45,20000)))*$D$3,2))</f>
        <v/>
      </c>
    </row>
    <row r="46" customFormat="false" ht="15" hidden="false" customHeight="false" outlineLevel="0" collapsed="false">
      <c r="A46" s="13"/>
      <c r="B46" s="9"/>
      <c r="C46" s="9"/>
      <c r="D46" s="9"/>
      <c r="E46" s="14"/>
      <c r="F46" s="15"/>
      <c r="G46" s="16" t="str">
        <f aca="false">IF(N(E46)=0,"",E46*IF(F46="Ja",2,1))</f>
        <v/>
      </c>
      <c r="H46" s="17" t="str">
        <f aca="false">IF(G46="","",SUM($G$6:G46))</f>
        <v/>
      </c>
      <c r="I46" s="18" t="str">
        <f aca="false">IF(G46="","",ROUND((MIN(H46,20000)-MIN(H46-G46,20000))*$B$3+(G46-(MIN(H46,20000)-MIN(H46-G46,20000)))*$D$3,2))</f>
        <v/>
      </c>
    </row>
    <row r="47" customFormat="false" ht="15" hidden="false" customHeight="false" outlineLevel="0" collapsed="false">
      <c r="A47" s="13"/>
      <c r="B47" s="9"/>
      <c r="C47" s="9"/>
      <c r="D47" s="9"/>
      <c r="E47" s="14"/>
      <c r="F47" s="15"/>
      <c r="G47" s="16" t="str">
        <f aca="false">IF(N(E47)=0,"",E47*IF(F47="Ja",2,1))</f>
        <v/>
      </c>
      <c r="H47" s="17" t="str">
        <f aca="false">IF(G47="","",SUM($G$6:G47))</f>
        <v/>
      </c>
      <c r="I47" s="18" t="str">
        <f aca="false">IF(G47="","",ROUND((MIN(H47,20000)-MIN(H47-G47,20000))*$B$3+(G47-(MIN(H47,20000)-MIN(H47-G47,20000)))*$D$3,2))</f>
        <v/>
      </c>
    </row>
    <row r="48" customFormat="false" ht="15" hidden="false" customHeight="false" outlineLevel="0" collapsed="false">
      <c r="A48" s="13"/>
      <c r="B48" s="9"/>
      <c r="C48" s="9"/>
      <c r="D48" s="9"/>
      <c r="E48" s="14"/>
      <c r="F48" s="15"/>
      <c r="G48" s="16" t="str">
        <f aca="false">IF(N(E48)=0,"",E48*IF(F48="Ja",2,1))</f>
        <v/>
      </c>
      <c r="H48" s="17" t="str">
        <f aca="false">IF(G48="","",SUM($G$6:G48))</f>
        <v/>
      </c>
      <c r="I48" s="18" t="str">
        <f aca="false">IF(G48="","",ROUND((MIN(H48,20000)-MIN(H48-G48,20000))*$B$3+(G48-(MIN(H48,20000)-MIN(H48-G48,20000)))*$D$3,2))</f>
        <v/>
      </c>
    </row>
    <row r="49" customFormat="false" ht="15" hidden="false" customHeight="false" outlineLevel="0" collapsed="false">
      <c r="A49" s="13"/>
      <c r="B49" s="9"/>
      <c r="C49" s="9"/>
      <c r="D49" s="9"/>
      <c r="E49" s="14"/>
      <c r="F49" s="15"/>
      <c r="G49" s="16" t="str">
        <f aca="false">IF(N(E49)=0,"",E49*IF(F49="Ja",2,1))</f>
        <v/>
      </c>
      <c r="H49" s="17" t="str">
        <f aca="false">IF(G49="","",SUM($G$6:G49))</f>
        <v/>
      </c>
      <c r="I49" s="18" t="str">
        <f aca="false">IF(G49="","",ROUND((MIN(H49,20000)-MIN(H49-G49,20000))*$B$3+(G49-(MIN(H49,20000)-MIN(H49-G49,20000)))*$D$3,2))</f>
        <v/>
      </c>
    </row>
    <row r="50" customFormat="false" ht="15" hidden="false" customHeight="false" outlineLevel="0" collapsed="false">
      <c r="A50" s="13"/>
      <c r="B50" s="9"/>
      <c r="C50" s="9"/>
      <c r="D50" s="9"/>
      <c r="E50" s="14"/>
      <c r="F50" s="15"/>
      <c r="G50" s="16" t="str">
        <f aca="false">IF(N(E50)=0,"",E50*IF(F50="Ja",2,1))</f>
        <v/>
      </c>
      <c r="H50" s="17" t="str">
        <f aca="false">IF(G50="","",SUM($G$6:G50))</f>
        <v/>
      </c>
      <c r="I50" s="18" t="str">
        <f aca="false">IF(G50="","",ROUND((MIN(H50,20000)-MIN(H50-G50,20000))*$B$3+(G50-(MIN(H50,20000)-MIN(H50-G50,20000)))*$D$3,2))</f>
        <v/>
      </c>
    </row>
    <row r="51" customFormat="false" ht="15" hidden="false" customHeight="false" outlineLevel="0" collapsed="false">
      <c r="A51" s="13"/>
      <c r="B51" s="9"/>
      <c r="C51" s="9"/>
      <c r="D51" s="9"/>
      <c r="E51" s="14"/>
      <c r="F51" s="15"/>
      <c r="G51" s="16" t="str">
        <f aca="false">IF(N(E51)=0,"",E51*IF(F51="Ja",2,1))</f>
        <v/>
      </c>
      <c r="H51" s="17" t="str">
        <f aca="false">IF(G51="","",SUM($G$6:G51))</f>
        <v/>
      </c>
      <c r="I51" s="18" t="str">
        <f aca="false">IF(G51="","",ROUND((MIN(H51,20000)-MIN(H51-G51,20000))*$B$3+(G51-(MIN(H51,20000)-MIN(H51-G51,20000)))*$D$3,2))</f>
        <v/>
      </c>
    </row>
    <row r="52" customFormat="false" ht="15" hidden="false" customHeight="false" outlineLevel="0" collapsed="false">
      <c r="A52" s="13"/>
      <c r="B52" s="9"/>
      <c r="C52" s="9"/>
      <c r="D52" s="9"/>
      <c r="E52" s="14"/>
      <c r="F52" s="15"/>
      <c r="G52" s="16" t="str">
        <f aca="false">IF(N(E52)=0,"",E52*IF(F52="Ja",2,1))</f>
        <v/>
      </c>
      <c r="H52" s="17" t="str">
        <f aca="false">IF(G52="","",SUM($G$6:G52))</f>
        <v/>
      </c>
      <c r="I52" s="18" t="str">
        <f aca="false">IF(G52="","",ROUND((MIN(H52,20000)-MIN(H52-G52,20000))*$B$3+(G52-(MIN(H52,20000)-MIN(H52-G52,20000)))*$D$3,2))</f>
        <v/>
      </c>
    </row>
    <row r="53" customFormat="false" ht="15" hidden="false" customHeight="false" outlineLevel="0" collapsed="false">
      <c r="A53" s="13"/>
      <c r="B53" s="9"/>
      <c r="C53" s="9"/>
      <c r="D53" s="9"/>
      <c r="E53" s="14"/>
      <c r="F53" s="15"/>
      <c r="G53" s="16" t="str">
        <f aca="false">IF(N(E53)=0,"",E53*IF(F53="Ja",2,1))</f>
        <v/>
      </c>
      <c r="H53" s="17" t="str">
        <f aca="false">IF(G53="","",SUM($G$6:G53))</f>
        <v/>
      </c>
      <c r="I53" s="18" t="str">
        <f aca="false">IF(G53="","",ROUND((MIN(H53,20000)-MIN(H53-G53,20000))*$B$3+(G53-(MIN(H53,20000)-MIN(H53-G53,20000)))*$D$3,2))</f>
        <v/>
      </c>
    </row>
    <row r="54" customFormat="false" ht="15" hidden="false" customHeight="false" outlineLevel="0" collapsed="false">
      <c r="A54" s="13"/>
      <c r="B54" s="9"/>
      <c r="C54" s="9"/>
      <c r="D54" s="9"/>
      <c r="E54" s="14"/>
      <c r="F54" s="15"/>
      <c r="G54" s="16" t="str">
        <f aca="false">IF(N(E54)=0,"",E54*IF(F54="Ja",2,1))</f>
        <v/>
      </c>
      <c r="H54" s="17" t="str">
        <f aca="false">IF(G54="","",SUM($G$6:G54))</f>
        <v/>
      </c>
      <c r="I54" s="18" t="str">
        <f aca="false">IF(G54="","",ROUND((MIN(H54,20000)-MIN(H54-G54,20000))*$B$3+(G54-(MIN(H54,20000)-MIN(H54-G54,20000)))*$D$3,2))</f>
        <v/>
      </c>
    </row>
    <row r="55" customFormat="false" ht="15" hidden="false" customHeight="false" outlineLevel="0" collapsed="false">
      <c r="A55" s="13"/>
      <c r="B55" s="9"/>
      <c r="C55" s="9"/>
      <c r="D55" s="9"/>
      <c r="E55" s="14"/>
      <c r="F55" s="15"/>
      <c r="G55" s="16" t="str">
        <f aca="false">IF(N(E55)=0,"",E55*IF(F55="Ja",2,1))</f>
        <v/>
      </c>
      <c r="H55" s="17" t="str">
        <f aca="false">IF(G55="","",SUM($G$6:G55))</f>
        <v/>
      </c>
      <c r="I55" s="18" t="str">
        <f aca="false">IF(G55="","",ROUND((MIN(H55,20000)-MIN(H55-G55,20000))*$B$3+(G55-(MIN(H55,20000)-MIN(H55-G55,20000)))*$D$3,2))</f>
        <v/>
      </c>
    </row>
    <row r="56" customFormat="false" ht="15" hidden="false" customHeight="false" outlineLevel="0" collapsed="false">
      <c r="A56" s="13"/>
      <c r="B56" s="9"/>
      <c r="C56" s="9"/>
      <c r="D56" s="9"/>
      <c r="E56" s="14"/>
      <c r="F56" s="15"/>
      <c r="G56" s="16" t="str">
        <f aca="false">IF(N(E56)=0,"",E56*IF(F56="Ja",2,1))</f>
        <v/>
      </c>
      <c r="H56" s="17" t="str">
        <f aca="false">IF(G56="","",SUM($G$6:G56))</f>
        <v/>
      </c>
      <c r="I56" s="18" t="str">
        <f aca="false">IF(G56="","",ROUND((MIN(H56,20000)-MIN(H56-G56,20000))*$B$3+(G56-(MIN(H56,20000)-MIN(H56-G56,20000)))*$D$3,2))</f>
        <v/>
      </c>
    </row>
    <row r="57" customFormat="false" ht="15" hidden="false" customHeight="false" outlineLevel="0" collapsed="false">
      <c r="A57" s="13"/>
      <c r="B57" s="9"/>
      <c r="C57" s="9"/>
      <c r="D57" s="9"/>
      <c r="E57" s="14"/>
      <c r="F57" s="15"/>
      <c r="G57" s="16" t="str">
        <f aca="false">IF(N(E57)=0,"",E57*IF(F57="Ja",2,1))</f>
        <v/>
      </c>
      <c r="H57" s="17" t="str">
        <f aca="false">IF(G57="","",SUM($G$6:G57))</f>
        <v/>
      </c>
      <c r="I57" s="18" t="str">
        <f aca="false">IF(G57="","",ROUND((MIN(H57,20000)-MIN(H57-G57,20000))*$B$3+(G57-(MIN(H57,20000)-MIN(H57-G57,20000)))*$D$3,2))</f>
        <v/>
      </c>
    </row>
    <row r="58" customFormat="false" ht="15" hidden="false" customHeight="false" outlineLevel="0" collapsed="false">
      <c r="A58" s="13"/>
      <c r="B58" s="9"/>
      <c r="C58" s="9"/>
      <c r="D58" s="9"/>
      <c r="E58" s="14"/>
      <c r="F58" s="15"/>
      <c r="G58" s="16" t="str">
        <f aca="false">IF(N(E58)=0,"",E58*IF(F58="Ja",2,1))</f>
        <v/>
      </c>
      <c r="H58" s="17" t="str">
        <f aca="false">IF(G58="","",SUM($G$6:G58))</f>
        <v/>
      </c>
      <c r="I58" s="18" t="str">
        <f aca="false">IF(G58="","",ROUND((MIN(H58,20000)-MIN(H58-G58,20000))*$B$3+(G58-(MIN(H58,20000)-MIN(H58-G58,20000)))*$D$3,2))</f>
        <v/>
      </c>
    </row>
    <row r="59" customFormat="false" ht="15" hidden="false" customHeight="false" outlineLevel="0" collapsed="false">
      <c r="A59" s="13"/>
      <c r="B59" s="9"/>
      <c r="C59" s="9"/>
      <c r="D59" s="9"/>
      <c r="E59" s="14"/>
      <c r="F59" s="15"/>
      <c r="G59" s="16" t="str">
        <f aca="false">IF(N(E59)=0,"",E59*IF(F59="Ja",2,1))</f>
        <v/>
      </c>
      <c r="H59" s="17" t="str">
        <f aca="false">IF(G59="","",SUM($G$6:G59))</f>
        <v/>
      </c>
      <c r="I59" s="18" t="str">
        <f aca="false">IF(G59="","",ROUND((MIN(H59,20000)-MIN(H59-G59,20000))*$B$3+(G59-(MIN(H59,20000)-MIN(H59-G59,20000)))*$D$3,2))</f>
        <v/>
      </c>
    </row>
    <row r="60" customFormat="false" ht="15" hidden="false" customHeight="false" outlineLevel="0" collapsed="false">
      <c r="A60" s="13"/>
      <c r="B60" s="9"/>
      <c r="C60" s="9"/>
      <c r="D60" s="9"/>
      <c r="E60" s="14"/>
      <c r="F60" s="15"/>
      <c r="G60" s="16" t="str">
        <f aca="false">IF(N(E60)=0,"",E60*IF(F60="Ja",2,1))</f>
        <v/>
      </c>
      <c r="H60" s="17" t="str">
        <f aca="false">IF(G60="","",SUM($G$6:G60))</f>
        <v/>
      </c>
      <c r="I60" s="18" t="str">
        <f aca="false">IF(G60="","",ROUND((MIN(H60,20000)-MIN(H60-G60,20000))*$B$3+(G60-(MIN(H60,20000)-MIN(H60-G60,20000)))*$D$3,2))</f>
        <v/>
      </c>
    </row>
    <row r="61" customFormat="false" ht="15" hidden="false" customHeight="false" outlineLevel="0" collapsed="false">
      <c r="A61" s="13"/>
      <c r="B61" s="9"/>
      <c r="C61" s="9"/>
      <c r="D61" s="9"/>
      <c r="E61" s="14"/>
      <c r="F61" s="15"/>
      <c r="G61" s="16" t="str">
        <f aca="false">IF(N(E61)=0,"",E61*IF(F61="Ja",2,1))</f>
        <v/>
      </c>
      <c r="H61" s="17" t="str">
        <f aca="false">IF(G61="","",SUM($G$6:G61))</f>
        <v/>
      </c>
      <c r="I61" s="18" t="str">
        <f aca="false">IF(G61="","",ROUND((MIN(H61,20000)-MIN(H61-G61,20000))*$B$3+(G61-(MIN(H61,20000)-MIN(H61-G61,20000)))*$D$3,2))</f>
        <v/>
      </c>
    </row>
    <row r="62" customFormat="false" ht="15" hidden="false" customHeight="false" outlineLevel="0" collapsed="false">
      <c r="A62" s="13"/>
      <c r="B62" s="9"/>
      <c r="C62" s="9"/>
      <c r="D62" s="9"/>
      <c r="E62" s="14"/>
      <c r="F62" s="15"/>
      <c r="G62" s="16" t="str">
        <f aca="false">IF(N(E62)=0,"",E62*IF(F62="Ja",2,1))</f>
        <v/>
      </c>
      <c r="H62" s="17" t="str">
        <f aca="false">IF(G62="","",SUM($G$6:G62))</f>
        <v/>
      </c>
      <c r="I62" s="18" t="str">
        <f aca="false">IF(G62="","",ROUND((MIN(H62,20000)-MIN(H62-G62,20000))*$B$3+(G62-(MIN(H62,20000)-MIN(H62-G62,20000)))*$D$3,2))</f>
        <v/>
      </c>
    </row>
    <row r="63" customFormat="false" ht="15" hidden="false" customHeight="false" outlineLevel="0" collapsed="false">
      <c r="A63" s="13"/>
      <c r="B63" s="9"/>
      <c r="C63" s="9"/>
      <c r="D63" s="9"/>
      <c r="E63" s="14"/>
      <c r="F63" s="15"/>
      <c r="G63" s="16" t="str">
        <f aca="false">IF(N(E63)=0,"",E63*IF(F63="Ja",2,1))</f>
        <v/>
      </c>
      <c r="H63" s="17" t="str">
        <f aca="false">IF(G63="","",SUM($G$6:G63))</f>
        <v/>
      </c>
      <c r="I63" s="18" t="str">
        <f aca="false">IF(G63="","",ROUND((MIN(H63,20000)-MIN(H63-G63,20000))*$B$3+(G63-(MIN(H63,20000)-MIN(H63-G63,20000)))*$D$3,2))</f>
        <v/>
      </c>
    </row>
    <row r="64" customFormat="false" ht="15" hidden="false" customHeight="false" outlineLevel="0" collapsed="false">
      <c r="A64" s="13"/>
      <c r="B64" s="9"/>
      <c r="C64" s="9"/>
      <c r="D64" s="9"/>
      <c r="E64" s="14"/>
      <c r="F64" s="15"/>
      <c r="G64" s="16" t="str">
        <f aca="false">IF(N(E64)=0,"",E64*IF(F64="Ja",2,1))</f>
        <v/>
      </c>
      <c r="H64" s="17" t="str">
        <f aca="false">IF(G64="","",SUM($G$6:G64))</f>
        <v/>
      </c>
      <c r="I64" s="18" t="str">
        <f aca="false">IF(G64="","",ROUND((MIN(H64,20000)-MIN(H64-G64,20000))*$B$3+(G64-(MIN(H64,20000)-MIN(H64-G64,20000)))*$D$3,2))</f>
        <v/>
      </c>
    </row>
    <row r="65" customFormat="false" ht="15" hidden="false" customHeight="false" outlineLevel="0" collapsed="false">
      <c r="A65" s="13"/>
      <c r="B65" s="9"/>
      <c r="C65" s="9"/>
      <c r="D65" s="9"/>
      <c r="E65" s="14"/>
      <c r="F65" s="15"/>
      <c r="G65" s="16" t="str">
        <f aca="false">IF(N(E65)=0,"",E65*IF(F65="Ja",2,1))</f>
        <v/>
      </c>
      <c r="H65" s="17" t="str">
        <f aca="false">IF(G65="","",SUM($G$6:G65))</f>
        <v/>
      </c>
      <c r="I65" s="18" t="str">
        <f aca="false">IF(G65="","",ROUND((MIN(H65,20000)-MIN(H65-G65,20000))*$B$3+(G65-(MIN(H65,20000)-MIN(H65-G65,20000)))*$D$3,2))</f>
        <v/>
      </c>
    </row>
    <row r="66" customFormat="false" ht="15" hidden="false" customHeight="false" outlineLevel="0" collapsed="false">
      <c r="A66" s="13"/>
      <c r="B66" s="9"/>
      <c r="C66" s="9"/>
      <c r="D66" s="9"/>
      <c r="E66" s="14"/>
      <c r="F66" s="15"/>
      <c r="G66" s="16" t="str">
        <f aca="false">IF(N(E66)=0,"",E66*IF(F66="Ja",2,1))</f>
        <v/>
      </c>
      <c r="H66" s="17" t="str">
        <f aca="false">IF(G66="","",SUM($G$6:G66))</f>
        <v/>
      </c>
      <c r="I66" s="18" t="str">
        <f aca="false">IF(G66="","",ROUND((MIN(H66,20000)-MIN(H66-G66,20000))*$B$3+(G66-(MIN(H66,20000)-MIN(H66-G66,20000)))*$D$3,2))</f>
        <v/>
      </c>
    </row>
    <row r="67" customFormat="false" ht="15" hidden="false" customHeight="false" outlineLevel="0" collapsed="false">
      <c r="A67" s="13"/>
      <c r="B67" s="9"/>
      <c r="C67" s="9"/>
      <c r="D67" s="9"/>
      <c r="E67" s="14"/>
      <c r="F67" s="15"/>
      <c r="G67" s="16" t="str">
        <f aca="false">IF(N(E67)=0,"",E67*IF(F67="Ja",2,1))</f>
        <v/>
      </c>
      <c r="H67" s="17" t="str">
        <f aca="false">IF(G67="","",SUM($G$6:G67))</f>
        <v/>
      </c>
      <c r="I67" s="18" t="str">
        <f aca="false">IF(G67="","",ROUND((MIN(H67,20000)-MIN(H67-G67,20000))*$B$3+(G67-(MIN(H67,20000)-MIN(H67-G67,20000)))*$D$3,2))</f>
        <v/>
      </c>
    </row>
    <row r="68" customFormat="false" ht="15" hidden="false" customHeight="false" outlineLevel="0" collapsed="false">
      <c r="A68" s="13"/>
      <c r="B68" s="9"/>
      <c r="C68" s="9"/>
      <c r="D68" s="9"/>
      <c r="E68" s="14"/>
      <c r="F68" s="15"/>
      <c r="G68" s="16" t="str">
        <f aca="false">IF(N(E68)=0,"",E68*IF(F68="Ja",2,1))</f>
        <v/>
      </c>
      <c r="H68" s="17" t="str">
        <f aca="false">IF(G68="","",SUM($G$6:G68))</f>
        <v/>
      </c>
      <c r="I68" s="18" t="str">
        <f aca="false">IF(G68="","",ROUND((MIN(H68,20000)-MIN(H68-G68,20000))*$B$3+(G68-(MIN(H68,20000)-MIN(H68-G68,20000)))*$D$3,2))</f>
        <v/>
      </c>
    </row>
    <row r="69" customFormat="false" ht="15" hidden="false" customHeight="false" outlineLevel="0" collapsed="false">
      <c r="A69" s="13"/>
      <c r="B69" s="9"/>
      <c r="C69" s="9"/>
      <c r="D69" s="9"/>
      <c r="E69" s="14"/>
      <c r="F69" s="15"/>
      <c r="G69" s="16" t="str">
        <f aca="false">IF(N(E69)=0,"",E69*IF(F69="Ja",2,1))</f>
        <v/>
      </c>
      <c r="H69" s="17" t="str">
        <f aca="false">IF(G69="","",SUM($G$6:G69))</f>
        <v/>
      </c>
      <c r="I69" s="18" t="str">
        <f aca="false">IF(G69="","",ROUND((MIN(H69,20000)-MIN(H69-G69,20000))*$B$3+(G69-(MIN(H69,20000)-MIN(H69-G69,20000)))*$D$3,2))</f>
        <v/>
      </c>
    </row>
    <row r="70" customFormat="false" ht="15" hidden="false" customHeight="false" outlineLevel="0" collapsed="false">
      <c r="A70" s="13"/>
      <c r="B70" s="9"/>
      <c r="C70" s="9"/>
      <c r="D70" s="9"/>
      <c r="E70" s="14"/>
      <c r="F70" s="15"/>
      <c r="G70" s="16" t="str">
        <f aca="false">IF(N(E70)=0,"",E70*IF(F70="Ja",2,1))</f>
        <v/>
      </c>
      <c r="H70" s="17" t="str">
        <f aca="false">IF(G70="","",SUM($G$6:G70))</f>
        <v/>
      </c>
      <c r="I70" s="18" t="str">
        <f aca="false">IF(G70="","",ROUND((MIN(H70,20000)-MIN(H70-G70,20000))*$B$3+(G70-(MIN(H70,20000)-MIN(H70-G70,20000)))*$D$3,2))</f>
        <v/>
      </c>
    </row>
    <row r="71" customFormat="false" ht="15" hidden="false" customHeight="false" outlineLevel="0" collapsed="false">
      <c r="A71" s="13"/>
      <c r="B71" s="9"/>
      <c r="C71" s="9"/>
      <c r="D71" s="9"/>
      <c r="E71" s="14"/>
      <c r="F71" s="15"/>
      <c r="G71" s="16" t="str">
        <f aca="false">IF(N(E71)=0,"",E71*IF(F71="Ja",2,1))</f>
        <v/>
      </c>
      <c r="H71" s="17" t="str">
        <f aca="false">IF(G71="","",SUM($G$6:G71))</f>
        <v/>
      </c>
      <c r="I71" s="18" t="str">
        <f aca="false">IF(G71="","",ROUND((MIN(H71,20000)-MIN(H71-G71,20000))*$B$3+(G71-(MIN(H71,20000)-MIN(H71-G71,20000)))*$D$3,2))</f>
        <v/>
      </c>
    </row>
    <row r="72" customFormat="false" ht="15" hidden="false" customHeight="false" outlineLevel="0" collapsed="false">
      <c r="A72" s="13"/>
      <c r="B72" s="9"/>
      <c r="C72" s="9"/>
      <c r="D72" s="9"/>
      <c r="E72" s="14"/>
      <c r="F72" s="15"/>
      <c r="G72" s="16" t="str">
        <f aca="false">IF(N(E72)=0,"",E72*IF(F72="Ja",2,1))</f>
        <v/>
      </c>
      <c r="H72" s="17" t="str">
        <f aca="false">IF(G72="","",SUM($G$6:G72))</f>
        <v/>
      </c>
      <c r="I72" s="18" t="str">
        <f aca="false">IF(G72="","",ROUND((MIN(H72,20000)-MIN(H72-G72,20000))*$B$3+(G72-(MIN(H72,20000)-MIN(H72-G72,20000)))*$D$3,2))</f>
        <v/>
      </c>
    </row>
    <row r="73" customFormat="false" ht="15" hidden="false" customHeight="false" outlineLevel="0" collapsed="false">
      <c r="A73" s="13"/>
      <c r="B73" s="9"/>
      <c r="C73" s="9"/>
      <c r="D73" s="9"/>
      <c r="E73" s="14"/>
      <c r="F73" s="15"/>
      <c r="G73" s="16" t="str">
        <f aca="false">IF(N(E73)=0,"",E73*IF(F73="Ja",2,1))</f>
        <v/>
      </c>
      <c r="H73" s="17" t="str">
        <f aca="false">IF(G73="","",SUM($G$6:G73))</f>
        <v/>
      </c>
      <c r="I73" s="18" t="str">
        <f aca="false">IF(G73="","",ROUND((MIN(H73,20000)-MIN(H73-G73,20000))*$B$3+(G73-(MIN(H73,20000)-MIN(H73-G73,20000)))*$D$3,2))</f>
        <v/>
      </c>
    </row>
    <row r="74" customFormat="false" ht="15" hidden="false" customHeight="false" outlineLevel="0" collapsed="false">
      <c r="A74" s="13"/>
      <c r="B74" s="9"/>
      <c r="C74" s="9"/>
      <c r="D74" s="9"/>
      <c r="E74" s="14"/>
      <c r="F74" s="15"/>
      <c r="G74" s="16" t="str">
        <f aca="false">IF(N(E74)=0,"",E74*IF(F74="Ja",2,1))</f>
        <v/>
      </c>
      <c r="H74" s="17" t="str">
        <f aca="false">IF(G74="","",SUM($G$6:G74))</f>
        <v/>
      </c>
      <c r="I74" s="18" t="str">
        <f aca="false">IF(G74="","",ROUND((MIN(H74,20000)-MIN(H74-G74,20000))*$B$3+(G74-(MIN(H74,20000)-MIN(H74-G74,20000)))*$D$3,2))</f>
        <v/>
      </c>
    </row>
    <row r="75" customFormat="false" ht="15" hidden="false" customHeight="false" outlineLevel="0" collapsed="false">
      <c r="A75" s="13"/>
      <c r="B75" s="9"/>
      <c r="C75" s="9"/>
      <c r="D75" s="9"/>
      <c r="E75" s="14"/>
      <c r="F75" s="15"/>
      <c r="G75" s="16" t="str">
        <f aca="false">IF(N(E75)=0,"",E75*IF(F75="Ja",2,1))</f>
        <v/>
      </c>
      <c r="H75" s="17" t="str">
        <f aca="false">IF(G75="","",SUM($G$6:G75))</f>
        <v/>
      </c>
      <c r="I75" s="18" t="str">
        <f aca="false">IF(G75="","",ROUND((MIN(H75,20000)-MIN(H75-G75,20000))*$B$3+(G75-(MIN(H75,20000)-MIN(H75-G75,20000)))*$D$3,2))</f>
        <v/>
      </c>
    </row>
    <row r="76" customFormat="false" ht="15" hidden="false" customHeight="false" outlineLevel="0" collapsed="false">
      <c r="A76" s="13"/>
      <c r="B76" s="9"/>
      <c r="C76" s="9"/>
      <c r="D76" s="9"/>
      <c r="E76" s="14"/>
      <c r="F76" s="15"/>
      <c r="G76" s="16" t="str">
        <f aca="false">IF(N(E76)=0,"",E76*IF(F76="Ja",2,1))</f>
        <v/>
      </c>
      <c r="H76" s="17" t="str">
        <f aca="false">IF(G76="","",SUM($G$6:G76))</f>
        <v/>
      </c>
      <c r="I76" s="18" t="str">
        <f aca="false">IF(G76="","",ROUND((MIN(H76,20000)-MIN(H76-G76,20000))*$B$3+(G76-(MIN(H76,20000)-MIN(H76-G76,20000)))*$D$3,2))</f>
        <v/>
      </c>
    </row>
    <row r="77" customFormat="false" ht="15" hidden="false" customHeight="false" outlineLevel="0" collapsed="false">
      <c r="A77" s="13"/>
      <c r="B77" s="9"/>
      <c r="C77" s="9"/>
      <c r="D77" s="9"/>
      <c r="E77" s="14"/>
      <c r="F77" s="15"/>
      <c r="G77" s="16" t="str">
        <f aca="false">IF(N(E77)=0,"",E77*IF(F77="Ja",2,1))</f>
        <v/>
      </c>
      <c r="H77" s="17" t="str">
        <f aca="false">IF(G77="","",SUM($G$6:G77))</f>
        <v/>
      </c>
      <c r="I77" s="18" t="str">
        <f aca="false">IF(G77="","",ROUND((MIN(H77,20000)-MIN(H77-G77,20000))*$B$3+(G77-(MIN(H77,20000)-MIN(H77-G77,20000)))*$D$3,2))</f>
        <v/>
      </c>
    </row>
    <row r="78" customFormat="false" ht="15" hidden="false" customHeight="false" outlineLevel="0" collapsed="false">
      <c r="A78" s="13"/>
      <c r="B78" s="9"/>
      <c r="C78" s="9"/>
      <c r="D78" s="9"/>
      <c r="E78" s="14"/>
      <c r="F78" s="15"/>
      <c r="G78" s="16" t="str">
        <f aca="false">IF(N(E78)=0,"",E78*IF(F78="Ja",2,1))</f>
        <v/>
      </c>
      <c r="H78" s="17" t="str">
        <f aca="false">IF(G78="","",SUM($G$6:G78))</f>
        <v/>
      </c>
      <c r="I78" s="18" t="str">
        <f aca="false">IF(G78="","",ROUND((MIN(H78,20000)-MIN(H78-G78,20000))*$B$3+(G78-(MIN(H78,20000)-MIN(H78-G78,20000)))*$D$3,2))</f>
        <v/>
      </c>
    </row>
    <row r="79" customFormat="false" ht="15" hidden="false" customHeight="false" outlineLevel="0" collapsed="false">
      <c r="A79" s="13"/>
      <c r="B79" s="9"/>
      <c r="C79" s="9"/>
      <c r="D79" s="9"/>
      <c r="E79" s="14"/>
      <c r="F79" s="15"/>
      <c r="G79" s="16" t="str">
        <f aca="false">IF(N(E79)=0,"",E79*IF(F79="Ja",2,1))</f>
        <v/>
      </c>
      <c r="H79" s="17" t="str">
        <f aca="false">IF(G79="","",SUM($G$6:G79))</f>
        <v/>
      </c>
      <c r="I79" s="18" t="str">
        <f aca="false">IF(G79="","",ROUND((MIN(H79,20000)-MIN(H79-G79,20000))*$B$3+(G79-(MIN(H79,20000)-MIN(H79-G79,20000)))*$D$3,2))</f>
        <v/>
      </c>
    </row>
    <row r="80" customFormat="false" ht="15" hidden="false" customHeight="false" outlineLevel="0" collapsed="false">
      <c r="A80" s="13"/>
      <c r="B80" s="9"/>
      <c r="C80" s="9"/>
      <c r="D80" s="9"/>
      <c r="E80" s="14"/>
      <c r="F80" s="15"/>
      <c r="G80" s="16" t="str">
        <f aca="false">IF(N(E80)=0,"",E80*IF(F80="Ja",2,1))</f>
        <v/>
      </c>
      <c r="H80" s="17" t="str">
        <f aca="false">IF(G80="","",SUM($G$6:G80))</f>
        <v/>
      </c>
      <c r="I80" s="18" t="str">
        <f aca="false">IF(G80="","",ROUND((MIN(H80,20000)-MIN(H80-G80,20000))*$B$3+(G80-(MIN(H80,20000)-MIN(H80-G80,20000)))*$D$3,2))</f>
        <v/>
      </c>
    </row>
    <row r="81" customFormat="false" ht="15" hidden="false" customHeight="false" outlineLevel="0" collapsed="false">
      <c r="A81" s="13"/>
      <c r="B81" s="9"/>
      <c r="C81" s="9"/>
      <c r="D81" s="9"/>
      <c r="E81" s="14"/>
      <c r="F81" s="15"/>
      <c r="G81" s="16" t="str">
        <f aca="false">IF(N(E81)=0,"",E81*IF(F81="Ja",2,1))</f>
        <v/>
      </c>
      <c r="H81" s="17" t="str">
        <f aca="false">IF(G81="","",SUM($G$6:G81))</f>
        <v/>
      </c>
      <c r="I81" s="18" t="str">
        <f aca="false">IF(G81="","",ROUND((MIN(H81,20000)-MIN(H81-G81,20000))*$B$3+(G81-(MIN(H81,20000)-MIN(H81-G81,20000)))*$D$3,2))</f>
        <v/>
      </c>
    </row>
    <row r="82" customFormat="false" ht="15" hidden="false" customHeight="false" outlineLevel="0" collapsed="false">
      <c r="A82" s="13"/>
      <c r="B82" s="9"/>
      <c r="C82" s="9"/>
      <c r="D82" s="9"/>
      <c r="E82" s="14"/>
      <c r="F82" s="15"/>
      <c r="G82" s="16" t="str">
        <f aca="false">IF(N(E82)=0,"",E82*IF(F82="Ja",2,1))</f>
        <v/>
      </c>
      <c r="H82" s="17" t="str">
        <f aca="false">IF(G82="","",SUM($G$6:G82))</f>
        <v/>
      </c>
      <c r="I82" s="18" t="str">
        <f aca="false">IF(G82="","",ROUND((MIN(H82,20000)-MIN(H82-G82,20000))*$B$3+(G82-(MIN(H82,20000)-MIN(H82-G82,20000)))*$D$3,2))</f>
        <v/>
      </c>
    </row>
    <row r="83" customFormat="false" ht="15" hidden="false" customHeight="false" outlineLevel="0" collapsed="false">
      <c r="A83" s="13"/>
      <c r="B83" s="9"/>
      <c r="C83" s="9"/>
      <c r="D83" s="9"/>
      <c r="E83" s="14"/>
      <c r="F83" s="15"/>
      <c r="G83" s="16" t="str">
        <f aca="false">IF(N(E83)=0,"",E83*IF(F83="Ja",2,1))</f>
        <v/>
      </c>
      <c r="H83" s="17" t="str">
        <f aca="false">IF(G83="","",SUM($G$6:G83))</f>
        <v/>
      </c>
      <c r="I83" s="18" t="str">
        <f aca="false">IF(G83="","",ROUND((MIN(H83,20000)-MIN(H83-G83,20000))*$B$3+(G83-(MIN(H83,20000)-MIN(H83-G83,20000)))*$D$3,2))</f>
        <v/>
      </c>
    </row>
    <row r="84" customFormat="false" ht="15" hidden="false" customHeight="false" outlineLevel="0" collapsed="false">
      <c r="A84" s="13"/>
      <c r="B84" s="9"/>
      <c r="C84" s="9"/>
      <c r="D84" s="9"/>
      <c r="E84" s="14"/>
      <c r="F84" s="15"/>
      <c r="G84" s="16" t="str">
        <f aca="false">IF(N(E84)=0,"",E84*IF(F84="Ja",2,1))</f>
        <v/>
      </c>
      <c r="H84" s="17" t="str">
        <f aca="false">IF(G84="","",SUM($G$6:G84))</f>
        <v/>
      </c>
      <c r="I84" s="18" t="str">
        <f aca="false">IF(G84="","",ROUND((MIN(H84,20000)-MIN(H84-G84,20000))*$B$3+(G84-(MIN(H84,20000)-MIN(H84-G84,20000)))*$D$3,2))</f>
        <v/>
      </c>
    </row>
    <row r="85" customFormat="false" ht="15" hidden="false" customHeight="false" outlineLevel="0" collapsed="false">
      <c r="A85" s="13"/>
      <c r="B85" s="9"/>
      <c r="C85" s="9"/>
      <c r="D85" s="9"/>
      <c r="E85" s="14"/>
      <c r="F85" s="15"/>
      <c r="G85" s="16" t="str">
        <f aca="false">IF(N(E85)=0,"",E85*IF(F85="Ja",2,1))</f>
        <v/>
      </c>
      <c r="H85" s="17" t="str">
        <f aca="false">IF(G85="","",SUM($G$6:G85))</f>
        <v/>
      </c>
      <c r="I85" s="18" t="str">
        <f aca="false">IF(G85="","",ROUND((MIN(H85,20000)-MIN(H85-G85,20000))*$B$3+(G85-(MIN(H85,20000)-MIN(H85-G85,20000)))*$D$3,2))</f>
        <v/>
      </c>
    </row>
    <row r="86" customFormat="false" ht="15" hidden="false" customHeight="false" outlineLevel="0" collapsed="false">
      <c r="A86" s="13"/>
      <c r="B86" s="9"/>
      <c r="C86" s="9"/>
      <c r="D86" s="9"/>
      <c r="E86" s="14"/>
      <c r="F86" s="15"/>
      <c r="G86" s="16" t="str">
        <f aca="false">IF(N(E86)=0,"",E86*IF(F86="Ja",2,1))</f>
        <v/>
      </c>
      <c r="H86" s="17" t="str">
        <f aca="false">IF(G86="","",SUM($G$6:G86))</f>
        <v/>
      </c>
      <c r="I86" s="18" t="str">
        <f aca="false">IF(G86="","",ROUND((MIN(H86,20000)-MIN(H86-G86,20000))*$B$3+(G86-(MIN(H86,20000)-MIN(H86-G86,20000)))*$D$3,2))</f>
        <v/>
      </c>
    </row>
    <row r="87" customFormat="false" ht="15" hidden="false" customHeight="false" outlineLevel="0" collapsed="false">
      <c r="A87" s="13"/>
      <c r="B87" s="9"/>
      <c r="C87" s="9"/>
      <c r="D87" s="9"/>
      <c r="E87" s="14"/>
      <c r="F87" s="15"/>
      <c r="G87" s="16" t="str">
        <f aca="false">IF(N(E87)=0,"",E87*IF(F87="Ja",2,1))</f>
        <v/>
      </c>
      <c r="H87" s="17" t="str">
        <f aca="false">IF(G87="","",SUM($G$6:G87))</f>
        <v/>
      </c>
      <c r="I87" s="18" t="str">
        <f aca="false">IF(G87="","",ROUND((MIN(H87,20000)-MIN(H87-G87,20000))*$B$3+(G87-(MIN(H87,20000)-MIN(H87-G87,20000)))*$D$3,2))</f>
        <v/>
      </c>
    </row>
    <row r="88" customFormat="false" ht="15" hidden="false" customHeight="false" outlineLevel="0" collapsed="false">
      <c r="A88" s="13"/>
      <c r="B88" s="9"/>
      <c r="C88" s="9"/>
      <c r="D88" s="9"/>
      <c r="E88" s="14"/>
      <c r="F88" s="15"/>
      <c r="G88" s="16" t="str">
        <f aca="false">IF(N(E88)=0,"",E88*IF(F88="Ja",2,1))</f>
        <v/>
      </c>
      <c r="H88" s="17" t="str">
        <f aca="false">IF(G88="","",SUM($G$6:G88))</f>
        <v/>
      </c>
      <c r="I88" s="18" t="str">
        <f aca="false">IF(G88="","",ROUND((MIN(H88,20000)-MIN(H88-G88,20000))*$B$3+(G88-(MIN(H88,20000)-MIN(H88-G88,20000)))*$D$3,2))</f>
        <v/>
      </c>
    </row>
    <row r="89" customFormat="false" ht="15" hidden="false" customHeight="false" outlineLevel="0" collapsed="false">
      <c r="A89" s="13"/>
      <c r="B89" s="9"/>
      <c r="C89" s="9"/>
      <c r="D89" s="9"/>
      <c r="E89" s="14"/>
      <c r="F89" s="15"/>
      <c r="G89" s="16" t="str">
        <f aca="false">IF(N(E89)=0,"",E89*IF(F89="Ja",2,1))</f>
        <v/>
      </c>
      <c r="H89" s="17" t="str">
        <f aca="false">IF(G89="","",SUM($G$6:G89))</f>
        <v/>
      </c>
      <c r="I89" s="18" t="str">
        <f aca="false">IF(G89="","",ROUND((MIN(H89,20000)-MIN(H89-G89,20000))*$B$3+(G89-(MIN(H89,20000)-MIN(H89-G89,20000)))*$D$3,2))</f>
        <v/>
      </c>
    </row>
    <row r="90" customFormat="false" ht="15" hidden="false" customHeight="false" outlineLevel="0" collapsed="false">
      <c r="A90" s="13"/>
      <c r="B90" s="9"/>
      <c r="C90" s="9"/>
      <c r="D90" s="9"/>
      <c r="E90" s="14"/>
      <c r="F90" s="15"/>
      <c r="G90" s="16" t="str">
        <f aca="false">IF(N(E90)=0,"",E90*IF(F90="Ja",2,1))</f>
        <v/>
      </c>
      <c r="H90" s="17" t="str">
        <f aca="false">IF(G90="","",SUM($G$6:G90))</f>
        <v/>
      </c>
      <c r="I90" s="18" t="str">
        <f aca="false">IF(G90="","",ROUND((MIN(H90,20000)-MIN(H90-G90,20000))*$B$3+(G90-(MIN(H90,20000)-MIN(H90-G90,20000)))*$D$3,2))</f>
        <v/>
      </c>
    </row>
    <row r="91" customFormat="false" ht="15" hidden="false" customHeight="false" outlineLevel="0" collapsed="false">
      <c r="A91" s="13"/>
      <c r="B91" s="9"/>
      <c r="C91" s="9"/>
      <c r="D91" s="9"/>
      <c r="E91" s="14"/>
      <c r="F91" s="15"/>
      <c r="G91" s="16" t="str">
        <f aca="false">IF(N(E91)=0,"",E91*IF(F91="Ja",2,1))</f>
        <v/>
      </c>
      <c r="H91" s="17" t="str">
        <f aca="false">IF(G91="","",SUM($G$6:G91))</f>
        <v/>
      </c>
      <c r="I91" s="18" t="str">
        <f aca="false">IF(G91="","",ROUND((MIN(H91,20000)-MIN(H91-G91,20000))*$B$3+(G91-(MIN(H91,20000)-MIN(H91-G91,20000)))*$D$3,2))</f>
        <v/>
      </c>
    </row>
    <row r="92" customFormat="false" ht="15" hidden="false" customHeight="false" outlineLevel="0" collapsed="false">
      <c r="A92" s="13"/>
      <c r="B92" s="9"/>
      <c r="C92" s="9"/>
      <c r="D92" s="9"/>
      <c r="E92" s="14"/>
      <c r="F92" s="15"/>
      <c r="G92" s="16" t="str">
        <f aca="false">IF(N(E92)=0,"",E92*IF(F92="Ja",2,1))</f>
        <v/>
      </c>
      <c r="H92" s="17" t="str">
        <f aca="false">IF(G92="","",SUM($G$6:G92))</f>
        <v/>
      </c>
      <c r="I92" s="18" t="str">
        <f aca="false">IF(G92="","",ROUND((MIN(H92,20000)-MIN(H92-G92,20000))*$B$3+(G92-(MIN(H92,20000)-MIN(H92-G92,20000)))*$D$3,2))</f>
        <v/>
      </c>
    </row>
    <row r="93" customFormat="false" ht="15" hidden="false" customHeight="false" outlineLevel="0" collapsed="false">
      <c r="A93" s="13"/>
      <c r="B93" s="9"/>
      <c r="C93" s="9"/>
      <c r="D93" s="9"/>
      <c r="E93" s="14"/>
      <c r="F93" s="15"/>
      <c r="G93" s="16" t="str">
        <f aca="false">IF(N(E93)=0,"",E93*IF(F93="Ja",2,1))</f>
        <v/>
      </c>
      <c r="H93" s="17" t="str">
        <f aca="false">IF(G93="","",SUM($G$6:G93))</f>
        <v/>
      </c>
      <c r="I93" s="18" t="str">
        <f aca="false">IF(G93="","",ROUND((MIN(H93,20000)-MIN(H93-G93,20000))*$B$3+(G93-(MIN(H93,20000)-MIN(H93-G93,20000)))*$D$3,2))</f>
        <v/>
      </c>
    </row>
    <row r="94" customFormat="false" ht="15" hidden="false" customHeight="false" outlineLevel="0" collapsed="false">
      <c r="A94" s="13"/>
      <c r="B94" s="9"/>
      <c r="C94" s="9"/>
      <c r="D94" s="9"/>
      <c r="E94" s="14"/>
      <c r="F94" s="15"/>
      <c r="G94" s="16" t="str">
        <f aca="false">IF(N(E94)=0,"",E94*IF(F94="Ja",2,1))</f>
        <v/>
      </c>
      <c r="H94" s="17" t="str">
        <f aca="false">IF(G94="","",SUM($G$6:G94))</f>
        <v/>
      </c>
      <c r="I94" s="18" t="str">
        <f aca="false">IF(G94="","",ROUND((MIN(H94,20000)-MIN(H94-G94,20000))*$B$3+(G94-(MIN(H94,20000)-MIN(H94-G94,20000)))*$D$3,2))</f>
        <v/>
      </c>
    </row>
    <row r="95" customFormat="false" ht="15" hidden="false" customHeight="false" outlineLevel="0" collapsed="false">
      <c r="A95" s="13"/>
      <c r="B95" s="9"/>
      <c r="C95" s="9"/>
      <c r="D95" s="9"/>
      <c r="E95" s="14"/>
      <c r="F95" s="15"/>
      <c r="G95" s="16" t="str">
        <f aca="false">IF(N(E95)=0,"",E95*IF(F95="Ja",2,1))</f>
        <v/>
      </c>
      <c r="H95" s="17" t="str">
        <f aca="false">IF(G95="","",SUM($G$6:G95))</f>
        <v/>
      </c>
      <c r="I95" s="18" t="str">
        <f aca="false">IF(G95="","",ROUND((MIN(H95,20000)-MIN(H95-G95,20000))*$B$3+(G95-(MIN(H95,20000)-MIN(H95-G95,20000)))*$D$3,2))</f>
        <v/>
      </c>
    </row>
    <row r="96" customFormat="false" ht="15" hidden="false" customHeight="false" outlineLevel="0" collapsed="false">
      <c r="A96" s="13"/>
      <c r="B96" s="9"/>
      <c r="C96" s="9"/>
      <c r="D96" s="9"/>
      <c r="E96" s="14"/>
      <c r="F96" s="15"/>
      <c r="G96" s="16" t="str">
        <f aca="false">IF(N(E96)=0,"",E96*IF(F96="Ja",2,1))</f>
        <v/>
      </c>
      <c r="H96" s="17" t="str">
        <f aca="false">IF(G96="","",SUM($G$6:G96))</f>
        <v/>
      </c>
      <c r="I96" s="18" t="str">
        <f aca="false">IF(G96="","",ROUND((MIN(H96,20000)-MIN(H96-G96,20000))*$B$3+(G96-(MIN(H96,20000)-MIN(H96-G96,20000)))*$D$3,2))</f>
        <v/>
      </c>
    </row>
    <row r="97" customFormat="false" ht="15" hidden="false" customHeight="false" outlineLevel="0" collapsed="false">
      <c r="A97" s="13"/>
      <c r="B97" s="9"/>
      <c r="C97" s="9"/>
      <c r="D97" s="9"/>
      <c r="E97" s="14"/>
      <c r="F97" s="15"/>
      <c r="G97" s="16" t="str">
        <f aca="false">IF(N(E97)=0,"",E97*IF(F97="Ja",2,1))</f>
        <v/>
      </c>
      <c r="H97" s="17" t="str">
        <f aca="false">IF(G97="","",SUM($G$6:G97))</f>
        <v/>
      </c>
      <c r="I97" s="18" t="str">
        <f aca="false">IF(G97="","",ROUND((MIN(H97,20000)-MIN(H97-G97,20000))*$B$3+(G97-(MIN(H97,20000)-MIN(H97-G97,20000)))*$D$3,2))</f>
        <v/>
      </c>
    </row>
    <row r="98" customFormat="false" ht="15" hidden="false" customHeight="false" outlineLevel="0" collapsed="false">
      <c r="A98" s="13"/>
      <c r="B98" s="9"/>
      <c r="C98" s="9"/>
      <c r="D98" s="9"/>
      <c r="E98" s="14"/>
      <c r="F98" s="15"/>
      <c r="G98" s="16" t="str">
        <f aca="false">IF(N(E98)=0,"",E98*IF(F98="Ja",2,1))</f>
        <v/>
      </c>
      <c r="H98" s="17" t="str">
        <f aca="false">IF(G98="","",SUM($G$6:G98))</f>
        <v/>
      </c>
      <c r="I98" s="18" t="str">
        <f aca="false">IF(G98="","",ROUND((MIN(H98,20000)-MIN(H98-G98,20000))*$B$3+(G98-(MIN(H98,20000)-MIN(H98-G98,20000)))*$D$3,2))</f>
        <v/>
      </c>
    </row>
    <row r="99" customFormat="false" ht="15" hidden="false" customHeight="false" outlineLevel="0" collapsed="false">
      <c r="A99" s="13"/>
      <c r="B99" s="9"/>
      <c r="C99" s="9"/>
      <c r="D99" s="9"/>
      <c r="E99" s="14"/>
      <c r="F99" s="15"/>
      <c r="G99" s="16" t="str">
        <f aca="false">IF(N(E99)=0,"",E99*IF(F99="Ja",2,1))</f>
        <v/>
      </c>
      <c r="H99" s="17" t="str">
        <f aca="false">IF(G99="","",SUM($G$6:G99))</f>
        <v/>
      </c>
      <c r="I99" s="18" t="str">
        <f aca="false">IF(G99="","",ROUND((MIN(H99,20000)-MIN(H99-G99,20000))*$B$3+(G99-(MIN(H99,20000)-MIN(H99-G99,20000)))*$D$3,2))</f>
        <v/>
      </c>
    </row>
    <row r="100" customFormat="false" ht="15" hidden="false" customHeight="false" outlineLevel="0" collapsed="false">
      <c r="A100" s="13"/>
      <c r="B100" s="9"/>
      <c r="C100" s="9"/>
      <c r="D100" s="9"/>
      <c r="E100" s="14"/>
      <c r="F100" s="15"/>
      <c r="G100" s="16" t="str">
        <f aca="false">IF(N(E100)=0,"",E100*IF(F100="Ja",2,1))</f>
        <v/>
      </c>
      <c r="H100" s="17" t="str">
        <f aca="false">IF(G100="","",SUM($G$6:G100))</f>
        <v/>
      </c>
      <c r="I100" s="18" t="str">
        <f aca="false">IF(G100="","",ROUND((MIN(H100,20000)-MIN(H100-G100,20000))*$B$3+(G100-(MIN(H100,20000)-MIN(H100-G100,20000)))*$D$3,2))</f>
        <v/>
      </c>
    </row>
    <row r="101" customFormat="false" ht="15" hidden="false" customHeight="false" outlineLevel="0" collapsed="false">
      <c r="A101" s="13"/>
      <c r="B101" s="9"/>
      <c r="C101" s="9"/>
      <c r="D101" s="9"/>
      <c r="E101" s="14"/>
      <c r="F101" s="15"/>
      <c r="G101" s="16" t="str">
        <f aca="false">IF(N(E101)=0,"",E101*IF(F101="Ja",2,1))</f>
        <v/>
      </c>
      <c r="H101" s="17" t="str">
        <f aca="false">IF(G101="","",SUM($G$6:G101))</f>
        <v/>
      </c>
      <c r="I101" s="18" t="str">
        <f aca="false">IF(G101="","",ROUND((MIN(H101,20000)-MIN(H101-G101,20000))*$B$3+(G101-(MIN(H101,20000)-MIN(H101-G101,20000)))*$D$3,2))</f>
        <v/>
      </c>
    </row>
    <row r="102" customFormat="false" ht="15" hidden="false" customHeight="false" outlineLevel="0" collapsed="false">
      <c r="A102" s="13"/>
      <c r="B102" s="9"/>
      <c r="C102" s="9"/>
      <c r="D102" s="9"/>
      <c r="E102" s="14"/>
      <c r="F102" s="15"/>
      <c r="G102" s="16" t="str">
        <f aca="false">IF(N(E102)=0,"",E102*IF(F102="Ja",2,1))</f>
        <v/>
      </c>
      <c r="H102" s="17" t="str">
        <f aca="false">IF(G102="","",SUM($G$6:G102))</f>
        <v/>
      </c>
      <c r="I102" s="18" t="str">
        <f aca="false">IF(G102="","",ROUND((MIN(H102,20000)-MIN(H102-G102,20000))*$B$3+(G102-(MIN(H102,20000)-MIN(H102-G102,20000)))*$D$3,2))</f>
        <v/>
      </c>
    </row>
    <row r="103" customFormat="false" ht="15" hidden="false" customHeight="false" outlineLevel="0" collapsed="false">
      <c r="A103" s="13"/>
      <c r="B103" s="9"/>
      <c r="C103" s="9"/>
      <c r="D103" s="9"/>
      <c r="E103" s="14"/>
      <c r="F103" s="15"/>
      <c r="G103" s="16" t="str">
        <f aca="false">IF(N(E103)=0,"",E103*IF(F103="Ja",2,1))</f>
        <v/>
      </c>
      <c r="H103" s="17" t="str">
        <f aca="false">IF(G103="","",SUM($G$6:G103))</f>
        <v/>
      </c>
      <c r="I103" s="18" t="str">
        <f aca="false">IF(G103="","",ROUND((MIN(H103,20000)-MIN(H103-G103,20000))*$B$3+(G103-(MIN(H103,20000)-MIN(H103-G103,20000)))*$D$3,2))</f>
        <v/>
      </c>
    </row>
    <row r="104" customFormat="false" ht="15" hidden="false" customHeight="false" outlineLevel="0" collapsed="false">
      <c r="A104" s="13"/>
      <c r="B104" s="9"/>
      <c r="C104" s="9"/>
      <c r="D104" s="9"/>
      <c r="E104" s="14"/>
      <c r="F104" s="15"/>
      <c r="G104" s="16" t="str">
        <f aca="false">IF(N(E104)=0,"",E104*IF(F104="Ja",2,1))</f>
        <v/>
      </c>
      <c r="H104" s="17" t="str">
        <f aca="false">IF(G104="","",SUM($G$6:G104))</f>
        <v/>
      </c>
      <c r="I104" s="18" t="str">
        <f aca="false">IF(G104="","",ROUND((MIN(H104,20000)-MIN(H104-G104,20000))*$B$3+(G104-(MIN(H104,20000)-MIN(H104-G104,20000)))*$D$3,2))</f>
        <v/>
      </c>
    </row>
    <row r="105" customFormat="false" ht="15" hidden="false" customHeight="false" outlineLevel="0" collapsed="false">
      <c r="A105" s="13"/>
      <c r="B105" s="9"/>
      <c r="C105" s="9"/>
      <c r="D105" s="9"/>
      <c r="E105" s="14"/>
      <c r="F105" s="15"/>
      <c r="G105" s="16" t="str">
        <f aca="false">IF(N(E105)=0,"",E105*IF(F105="Ja",2,1))</f>
        <v/>
      </c>
      <c r="H105" s="17" t="str">
        <f aca="false">IF(G105="","",SUM($G$6:G105))</f>
        <v/>
      </c>
      <c r="I105" s="18" t="str">
        <f aca="false">IF(G105="","",ROUND((MIN(H105,20000)-MIN(H105-G105,20000))*$B$3+(G105-(MIN(H105,20000)-MIN(H105-G105,20000)))*$D$3,2))</f>
        <v/>
      </c>
    </row>
    <row r="106" customFormat="false" ht="15" hidden="false" customHeight="false" outlineLevel="0" collapsed="false">
      <c r="A106" s="13"/>
      <c r="B106" s="9"/>
      <c r="C106" s="9"/>
      <c r="D106" s="9"/>
      <c r="E106" s="14"/>
      <c r="F106" s="15"/>
      <c r="G106" s="16" t="str">
        <f aca="false">IF(N(E106)=0,"",E106*IF(F106="Ja",2,1))</f>
        <v/>
      </c>
      <c r="H106" s="17" t="str">
        <f aca="false">IF(G106="","",SUM($G$6:G106))</f>
        <v/>
      </c>
      <c r="I106" s="18" t="str">
        <f aca="false">IF(G106="","",ROUND((MIN(H106,20000)-MIN(H106-G106,20000))*$B$3+(G106-(MIN(H106,20000)-MIN(H106-G106,20000)))*$D$3,2))</f>
        <v/>
      </c>
    </row>
    <row r="107" customFormat="false" ht="15" hidden="false" customHeight="false" outlineLevel="0" collapsed="false">
      <c r="A107" s="13"/>
      <c r="B107" s="9"/>
      <c r="C107" s="9"/>
      <c r="D107" s="9"/>
      <c r="E107" s="14"/>
      <c r="F107" s="15"/>
      <c r="G107" s="16" t="str">
        <f aca="false">IF(N(E107)=0,"",E107*IF(F107="Ja",2,1))</f>
        <v/>
      </c>
      <c r="H107" s="17" t="str">
        <f aca="false">IF(G107="","",SUM($G$6:G107))</f>
        <v/>
      </c>
      <c r="I107" s="18" t="str">
        <f aca="false">IF(G107="","",ROUND((MIN(H107,20000)-MIN(H107-G107,20000))*$B$3+(G107-(MIN(H107,20000)-MIN(H107-G107,20000)))*$D$3,2))</f>
        <v/>
      </c>
    </row>
    <row r="108" customFormat="false" ht="15" hidden="false" customHeight="false" outlineLevel="0" collapsed="false">
      <c r="A108" s="13"/>
      <c r="B108" s="9"/>
      <c r="C108" s="9"/>
      <c r="D108" s="9"/>
      <c r="E108" s="14"/>
      <c r="F108" s="15"/>
      <c r="G108" s="16" t="str">
        <f aca="false">IF(N(E108)=0,"",E108*IF(F108="Ja",2,1))</f>
        <v/>
      </c>
      <c r="H108" s="17" t="str">
        <f aca="false">IF(G108="","",SUM($G$6:G108))</f>
        <v/>
      </c>
      <c r="I108" s="18" t="str">
        <f aca="false">IF(G108="","",ROUND((MIN(H108,20000)-MIN(H108-G108,20000))*$B$3+(G108-(MIN(H108,20000)-MIN(H108-G108,20000)))*$D$3,2))</f>
        <v/>
      </c>
    </row>
    <row r="109" customFormat="false" ht="15" hidden="false" customHeight="false" outlineLevel="0" collapsed="false">
      <c r="A109" s="13"/>
      <c r="B109" s="9"/>
      <c r="C109" s="9"/>
      <c r="D109" s="9"/>
      <c r="E109" s="14"/>
      <c r="F109" s="15"/>
      <c r="G109" s="16" t="str">
        <f aca="false">IF(N(E109)=0,"",E109*IF(F109="Ja",2,1))</f>
        <v/>
      </c>
      <c r="H109" s="17" t="str">
        <f aca="false">IF(G109="","",SUM($G$6:G109))</f>
        <v/>
      </c>
      <c r="I109" s="18" t="str">
        <f aca="false">IF(G109="","",ROUND((MIN(H109,20000)-MIN(H109-G109,20000))*$B$3+(G109-(MIN(H109,20000)-MIN(H109-G109,20000)))*$D$3,2))</f>
        <v/>
      </c>
    </row>
    <row r="110" customFormat="false" ht="15" hidden="false" customHeight="false" outlineLevel="0" collapsed="false">
      <c r="A110" s="13"/>
      <c r="B110" s="9"/>
      <c r="C110" s="9"/>
      <c r="D110" s="9"/>
      <c r="E110" s="14"/>
      <c r="F110" s="15"/>
      <c r="G110" s="16" t="str">
        <f aca="false">IF(N(E110)=0,"",E110*IF(F110="Ja",2,1))</f>
        <v/>
      </c>
      <c r="H110" s="17" t="str">
        <f aca="false">IF(G110="","",SUM($G$6:G110))</f>
        <v/>
      </c>
      <c r="I110" s="18" t="str">
        <f aca="false">IF(G110="","",ROUND((MIN(H110,20000)-MIN(H110-G110,20000))*$B$3+(G110-(MIN(H110,20000)-MIN(H110-G110,20000)))*$D$3,2))</f>
        <v/>
      </c>
    </row>
    <row r="111" customFormat="false" ht="15" hidden="false" customHeight="false" outlineLevel="0" collapsed="false">
      <c r="A111" s="13"/>
      <c r="B111" s="9"/>
      <c r="C111" s="9"/>
      <c r="D111" s="9"/>
      <c r="E111" s="14"/>
      <c r="F111" s="15"/>
      <c r="G111" s="16" t="str">
        <f aca="false">IF(N(E111)=0,"",E111*IF(F111="Ja",2,1))</f>
        <v/>
      </c>
      <c r="H111" s="17" t="str">
        <f aca="false">IF(G111="","",SUM($G$6:G111))</f>
        <v/>
      </c>
      <c r="I111" s="18" t="str">
        <f aca="false">IF(G111="","",ROUND((MIN(H111,20000)-MIN(H111-G111,20000))*$B$3+(G111-(MIN(H111,20000)-MIN(H111-G111,20000)))*$D$3,2))</f>
        <v/>
      </c>
    </row>
    <row r="112" customFormat="false" ht="15" hidden="false" customHeight="false" outlineLevel="0" collapsed="false">
      <c r="A112" s="13"/>
      <c r="B112" s="9"/>
      <c r="C112" s="9"/>
      <c r="D112" s="9"/>
      <c r="E112" s="14"/>
      <c r="F112" s="15"/>
      <c r="G112" s="16" t="str">
        <f aca="false">IF(N(E112)=0,"",E112*IF(F112="Ja",2,1))</f>
        <v/>
      </c>
      <c r="H112" s="17" t="str">
        <f aca="false">IF(G112="","",SUM($G$6:G112))</f>
        <v/>
      </c>
      <c r="I112" s="18" t="str">
        <f aca="false">IF(G112="","",ROUND((MIN(H112,20000)-MIN(H112-G112,20000))*$B$3+(G112-(MIN(H112,20000)-MIN(H112-G112,20000)))*$D$3,2))</f>
        <v/>
      </c>
    </row>
    <row r="113" customFormat="false" ht="15" hidden="false" customHeight="false" outlineLevel="0" collapsed="false">
      <c r="A113" s="13"/>
      <c r="B113" s="9"/>
      <c r="C113" s="9"/>
      <c r="D113" s="9"/>
      <c r="E113" s="14"/>
      <c r="F113" s="15"/>
      <c r="G113" s="16" t="str">
        <f aca="false">IF(N(E113)=0,"",E113*IF(F113="Ja",2,1))</f>
        <v/>
      </c>
      <c r="H113" s="17" t="str">
        <f aca="false">IF(G113="","",SUM($G$6:G113))</f>
        <v/>
      </c>
      <c r="I113" s="18" t="str">
        <f aca="false">IF(G113="","",ROUND((MIN(H113,20000)-MIN(H113-G113,20000))*$B$3+(G113-(MIN(H113,20000)-MIN(H113-G113,20000)))*$D$3,2))</f>
        <v/>
      </c>
    </row>
    <row r="114" customFormat="false" ht="15" hidden="false" customHeight="false" outlineLevel="0" collapsed="false">
      <c r="A114" s="13"/>
      <c r="B114" s="9"/>
      <c r="C114" s="9"/>
      <c r="D114" s="9"/>
      <c r="E114" s="14"/>
      <c r="F114" s="15"/>
      <c r="G114" s="16" t="str">
        <f aca="false">IF(N(E114)=0,"",E114*IF(F114="Ja",2,1))</f>
        <v/>
      </c>
      <c r="H114" s="17" t="str">
        <f aca="false">IF(G114="","",SUM($G$6:G114))</f>
        <v/>
      </c>
      <c r="I114" s="18" t="str">
        <f aca="false">IF(G114="","",ROUND((MIN(H114,20000)-MIN(H114-G114,20000))*$B$3+(G114-(MIN(H114,20000)-MIN(H114-G114,20000)))*$D$3,2))</f>
        <v/>
      </c>
    </row>
    <row r="115" customFormat="false" ht="15" hidden="false" customHeight="false" outlineLevel="0" collapsed="false">
      <c r="A115" s="13"/>
      <c r="B115" s="9"/>
      <c r="C115" s="9"/>
      <c r="D115" s="9"/>
      <c r="E115" s="14"/>
      <c r="F115" s="15"/>
      <c r="G115" s="16" t="str">
        <f aca="false">IF(N(E115)=0,"",E115*IF(F115="Ja",2,1))</f>
        <v/>
      </c>
      <c r="H115" s="17" t="str">
        <f aca="false">IF(G115="","",SUM($G$6:G115))</f>
        <v/>
      </c>
      <c r="I115" s="18" t="str">
        <f aca="false">IF(G115="","",ROUND((MIN(H115,20000)-MIN(H115-G115,20000))*$B$3+(G115-(MIN(H115,20000)-MIN(H115-G115,20000)))*$D$3,2))</f>
        <v/>
      </c>
    </row>
    <row r="116" customFormat="false" ht="15" hidden="false" customHeight="false" outlineLevel="0" collapsed="false">
      <c r="A116" s="13"/>
      <c r="B116" s="9"/>
      <c r="C116" s="9"/>
      <c r="D116" s="9"/>
      <c r="E116" s="14"/>
      <c r="F116" s="15"/>
      <c r="G116" s="16" t="str">
        <f aca="false">IF(N(E116)=0,"",E116*IF(F116="Ja",2,1))</f>
        <v/>
      </c>
      <c r="H116" s="17" t="str">
        <f aca="false">IF(G116="","",SUM($G$6:G116))</f>
        <v/>
      </c>
      <c r="I116" s="18" t="str">
        <f aca="false">IF(G116="","",ROUND((MIN(H116,20000)-MIN(H116-G116,20000))*$B$3+(G116-(MIN(H116,20000)-MIN(H116-G116,20000)))*$D$3,2))</f>
        <v/>
      </c>
    </row>
    <row r="117" customFormat="false" ht="15" hidden="false" customHeight="false" outlineLevel="0" collapsed="false">
      <c r="A117" s="13"/>
      <c r="B117" s="9"/>
      <c r="C117" s="9"/>
      <c r="D117" s="9"/>
      <c r="E117" s="14"/>
      <c r="F117" s="15"/>
      <c r="G117" s="16" t="str">
        <f aca="false">IF(N(E117)=0,"",E117*IF(F117="Ja",2,1))</f>
        <v/>
      </c>
      <c r="H117" s="17" t="str">
        <f aca="false">IF(G117="","",SUM($G$6:G117))</f>
        <v/>
      </c>
      <c r="I117" s="18" t="str">
        <f aca="false">IF(G117="","",ROUND((MIN(H117,20000)-MIN(H117-G117,20000))*$B$3+(G117-(MIN(H117,20000)-MIN(H117-G117,20000)))*$D$3,2))</f>
        <v/>
      </c>
    </row>
    <row r="118" customFormat="false" ht="15" hidden="false" customHeight="false" outlineLevel="0" collapsed="false">
      <c r="A118" s="13"/>
      <c r="B118" s="9"/>
      <c r="C118" s="9"/>
      <c r="D118" s="9"/>
      <c r="E118" s="14"/>
      <c r="F118" s="15"/>
      <c r="G118" s="16" t="str">
        <f aca="false">IF(N(E118)=0,"",E118*IF(F118="Ja",2,1))</f>
        <v/>
      </c>
      <c r="H118" s="17" t="str">
        <f aca="false">IF(G118="","",SUM($G$6:G118))</f>
        <v/>
      </c>
      <c r="I118" s="18" t="str">
        <f aca="false">IF(G118="","",ROUND((MIN(H118,20000)-MIN(H118-G118,20000))*$B$3+(G118-(MIN(H118,20000)-MIN(H118-G118,20000)))*$D$3,2))</f>
        <v/>
      </c>
    </row>
    <row r="119" customFormat="false" ht="15" hidden="false" customHeight="false" outlineLevel="0" collapsed="false">
      <c r="A119" s="13"/>
      <c r="B119" s="9"/>
      <c r="C119" s="9"/>
      <c r="D119" s="9"/>
      <c r="E119" s="14"/>
      <c r="F119" s="15"/>
      <c r="G119" s="16" t="str">
        <f aca="false">IF(N(E119)=0,"",E119*IF(F119="Ja",2,1))</f>
        <v/>
      </c>
      <c r="H119" s="17" t="str">
        <f aca="false">IF(G119="","",SUM($G$6:G119))</f>
        <v/>
      </c>
      <c r="I119" s="18" t="str">
        <f aca="false">IF(G119="","",ROUND((MIN(H119,20000)-MIN(H119-G119,20000))*$B$3+(G119-(MIN(H119,20000)-MIN(H119-G119,20000)))*$D$3,2))</f>
        <v/>
      </c>
    </row>
    <row r="120" customFormat="false" ht="15" hidden="false" customHeight="false" outlineLevel="0" collapsed="false">
      <c r="A120" s="13"/>
      <c r="B120" s="9"/>
      <c r="C120" s="9"/>
      <c r="D120" s="9"/>
      <c r="E120" s="14"/>
      <c r="F120" s="15"/>
      <c r="G120" s="16" t="str">
        <f aca="false">IF(N(E120)=0,"",E120*IF(F120="Ja",2,1))</f>
        <v/>
      </c>
      <c r="H120" s="17" t="str">
        <f aca="false">IF(G120="","",SUM($G$6:G120))</f>
        <v/>
      </c>
      <c r="I120" s="18" t="str">
        <f aca="false">IF(G120="","",ROUND((MIN(H120,20000)-MIN(H120-G120,20000))*$B$3+(G120-(MIN(H120,20000)-MIN(H120-G120,20000)))*$D$3,2))</f>
        <v/>
      </c>
    </row>
    <row r="121" customFormat="false" ht="15" hidden="false" customHeight="false" outlineLevel="0" collapsed="false">
      <c r="A121" s="13"/>
      <c r="B121" s="9"/>
      <c r="C121" s="9"/>
      <c r="D121" s="9"/>
      <c r="E121" s="14"/>
      <c r="F121" s="15"/>
      <c r="G121" s="16" t="str">
        <f aca="false">IF(N(E121)=0,"",E121*IF(F121="Ja",2,1))</f>
        <v/>
      </c>
      <c r="H121" s="17" t="str">
        <f aca="false">IF(G121="","",SUM($G$6:G121))</f>
        <v/>
      </c>
      <c r="I121" s="18" t="str">
        <f aca="false">IF(G121="","",ROUND((MIN(H121,20000)-MIN(H121-G121,20000))*$B$3+(G121-(MIN(H121,20000)-MIN(H121-G121,20000)))*$D$3,2))</f>
        <v/>
      </c>
    </row>
    <row r="122" customFormat="false" ht="15" hidden="false" customHeight="false" outlineLevel="0" collapsed="false">
      <c r="A122" s="13"/>
      <c r="B122" s="9"/>
      <c r="C122" s="9"/>
      <c r="D122" s="9"/>
      <c r="E122" s="14"/>
      <c r="F122" s="15"/>
      <c r="G122" s="16" t="str">
        <f aca="false">IF(N(E122)=0,"",E122*IF(F122="Ja",2,1))</f>
        <v/>
      </c>
      <c r="H122" s="17" t="str">
        <f aca="false">IF(G122="","",SUM($G$6:G122))</f>
        <v/>
      </c>
      <c r="I122" s="18" t="str">
        <f aca="false">IF(G122="","",ROUND((MIN(H122,20000)-MIN(H122-G122,20000))*$B$3+(G122-(MIN(H122,20000)-MIN(H122-G122,20000)))*$D$3,2))</f>
        <v/>
      </c>
    </row>
    <row r="123" customFormat="false" ht="15" hidden="false" customHeight="false" outlineLevel="0" collapsed="false">
      <c r="A123" s="13"/>
      <c r="B123" s="9"/>
      <c r="C123" s="9"/>
      <c r="D123" s="9"/>
      <c r="E123" s="14"/>
      <c r="F123" s="15"/>
      <c r="G123" s="16" t="str">
        <f aca="false">IF(N(E123)=0,"",E123*IF(F123="Ja",2,1))</f>
        <v/>
      </c>
      <c r="H123" s="17" t="str">
        <f aca="false">IF(G123="","",SUM($G$6:G123))</f>
        <v/>
      </c>
      <c r="I123" s="18" t="str">
        <f aca="false">IF(G123="","",ROUND((MIN(H123,20000)-MIN(H123-G123,20000))*$B$3+(G123-(MIN(H123,20000)-MIN(H123-G123,20000)))*$D$3,2))</f>
        <v/>
      </c>
    </row>
    <row r="124" customFormat="false" ht="15" hidden="false" customHeight="false" outlineLevel="0" collapsed="false">
      <c r="A124" s="13"/>
      <c r="B124" s="9"/>
      <c r="C124" s="9"/>
      <c r="D124" s="9"/>
      <c r="E124" s="14"/>
      <c r="F124" s="15"/>
      <c r="G124" s="16" t="str">
        <f aca="false">IF(N(E124)=0,"",E124*IF(F124="Ja",2,1))</f>
        <v/>
      </c>
      <c r="H124" s="17" t="str">
        <f aca="false">IF(G124="","",SUM($G$6:G124))</f>
        <v/>
      </c>
      <c r="I124" s="18" t="str">
        <f aca="false">IF(G124="","",ROUND((MIN(H124,20000)-MIN(H124-G124,20000))*$B$3+(G124-(MIN(H124,20000)-MIN(H124-G124,20000)))*$D$3,2))</f>
        <v/>
      </c>
    </row>
    <row r="125" customFormat="false" ht="15" hidden="false" customHeight="false" outlineLevel="0" collapsed="false">
      <c r="A125" s="13"/>
      <c r="B125" s="9"/>
      <c r="C125" s="9"/>
      <c r="D125" s="9"/>
      <c r="E125" s="14"/>
      <c r="F125" s="15"/>
      <c r="G125" s="16" t="str">
        <f aca="false">IF(N(E125)=0,"",E125*IF(F125="Ja",2,1))</f>
        <v/>
      </c>
      <c r="H125" s="17" t="str">
        <f aca="false">IF(G125="","",SUM($G$6:G125))</f>
        <v/>
      </c>
      <c r="I125" s="18" t="str">
        <f aca="false">IF(G125="","",ROUND((MIN(H125,20000)-MIN(H125-G125,20000))*$B$3+(G125-(MIN(H125,20000)-MIN(H125-G125,20000)))*$D$3,2))</f>
        <v/>
      </c>
    </row>
    <row r="126" customFormat="false" ht="15" hidden="false" customHeight="false" outlineLevel="0" collapsed="false">
      <c r="A126" s="13"/>
      <c r="B126" s="9"/>
      <c r="C126" s="9"/>
      <c r="D126" s="9"/>
      <c r="E126" s="14"/>
      <c r="F126" s="15"/>
      <c r="G126" s="16" t="str">
        <f aca="false">IF(N(E126)=0,"",E126*IF(F126="Ja",2,1))</f>
        <v/>
      </c>
      <c r="H126" s="17" t="str">
        <f aca="false">IF(G126="","",SUM($G$6:G126))</f>
        <v/>
      </c>
      <c r="I126" s="18" t="str">
        <f aca="false">IF(G126="","",ROUND((MIN(H126,20000)-MIN(H126-G126,20000))*$B$3+(G126-(MIN(H126,20000)-MIN(H126-G126,20000)))*$D$3,2))</f>
        <v/>
      </c>
    </row>
    <row r="127" customFormat="false" ht="15" hidden="false" customHeight="false" outlineLevel="0" collapsed="false">
      <c r="A127" s="13"/>
      <c r="B127" s="9"/>
      <c r="C127" s="9"/>
      <c r="D127" s="9"/>
      <c r="E127" s="14"/>
      <c r="F127" s="15"/>
      <c r="G127" s="16" t="str">
        <f aca="false">IF(N(E127)=0,"",E127*IF(F127="Ja",2,1))</f>
        <v/>
      </c>
      <c r="H127" s="17" t="str">
        <f aca="false">IF(G127="","",SUM($G$6:G127))</f>
        <v/>
      </c>
      <c r="I127" s="18" t="str">
        <f aca="false">IF(G127="","",ROUND((MIN(H127,20000)-MIN(H127-G127,20000))*$B$3+(G127-(MIN(H127,20000)-MIN(H127-G127,20000)))*$D$3,2))</f>
        <v/>
      </c>
    </row>
    <row r="128" customFormat="false" ht="15" hidden="false" customHeight="false" outlineLevel="0" collapsed="false">
      <c r="A128" s="13"/>
      <c r="B128" s="9"/>
      <c r="C128" s="9"/>
      <c r="D128" s="9"/>
      <c r="E128" s="14"/>
      <c r="F128" s="15"/>
      <c r="G128" s="16" t="str">
        <f aca="false">IF(N(E128)=0,"",E128*IF(F128="Ja",2,1))</f>
        <v/>
      </c>
      <c r="H128" s="17" t="str">
        <f aca="false">IF(G128="","",SUM($G$6:G128))</f>
        <v/>
      </c>
      <c r="I128" s="18" t="str">
        <f aca="false">IF(G128="","",ROUND((MIN(H128,20000)-MIN(H128-G128,20000))*$B$3+(G128-(MIN(H128,20000)-MIN(H128-G128,20000)))*$D$3,2))</f>
        <v/>
      </c>
    </row>
    <row r="129" customFormat="false" ht="15" hidden="false" customHeight="false" outlineLevel="0" collapsed="false">
      <c r="A129" s="13"/>
      <c r="B129" s="9"/>
      <c r="C129" s="9"/>
      <c r="D129" s="9"/>
      <c r="E129" s="14"/>
      <c r="F129" s="15"/>
      <c r="G129" s="16" t="str">
        <f aca="false">IF(N(E129)=0,"",E129*IF(F129="Ja",2,1))</f>
        <v/>
      </c>
      <c r="H129" s="17" t="str">
        <f aca="false">IF(G129="","",SUM($G$6:G129))</f>
        <v/>
      </c>
      <c r="I129" s="18" t="str">
        <f aca="false">IF(G129="","",ROUND((MIN(H129,20000)-MIN(H129-G129,20000))*$B$3+(G129-(MIN(H129,20000)-MIN(H129-G129,20000)))*$D$3,2))</f>
        <v/>
      </c>
    </row>
    <row r="130" customFormat="false" ht="15" hidden="false" customHeight="false" outlineLevel="0" collapsed="false">
      <c r="A130" s="13"/>
      <c r="B130" s="9"/>
      <c r="C130" s="9"/>
      <c r="D130" s="9"/>
      <c r="E130" s="14"/>
      <c r="F130" s="15"/>
      <c r="G130" s="16" t="str">
        <f aca="false">IF(N(E130)=0,"",E130*IF(F130="Ja",2,1))</f>
        <v/>
      </c>
      <c r="H130" s="17" t="str">
        <f aca="false">IF(G130="","",SUM($G$6:G130))</f>
        <v/>
      </c>
      <c r="I130" s="18" t="str">
        <f aca="false">IF(G130="","",ROUND((MIN(H130,20000)-MIN(H130-G130,20000))*$B$3+(G130-(MIN(H130,20000)-MIN(H130-G130,20000)))*$D$3,2))</f>
        <v/>
      </c>
    </row>
    <row r="131" customFormat="false" ht="15" hidden="false" customHeight="false" outlineLevel="0" collapsed="false">
      <c r="A131" s="13"/>
      <c r="B131" s="9"/>
      <c r="C131" s="9"/>
      <c r="D131" s="9"/>
      <c r="E131" s="14"/>
      <c r="F131" s="15"/>
      <c r="G131" s="16" t="str">
        <f aca="false">IF(N(E131)=0,"",E131*IF(F131="Ja",2,1))</f>
        <v/>
      </c>
      <c r="H131" s="17" t="str">
        <f aca="false">IF(G131="","",SUM($G$6:G131))</f>
        <v/>
      </c>
      <c r="I131" s="18" t="str">
        <f aca="false">IF(G131="","",ROUND((MIN(H131,20000)-MIN(H131-G131,20000))*$B$3+(G131-(MIN(H131,20000)-MIN(H131-G131,20000)))*$D$3,2))</f>
        <v/>
      </c>
    </row>
    <row r="132" customFormat="false" ht="15" hidden="false" customHeight="false" outlineLevel="0" collapsed="false">
      <c r="A132" s="13"/>
      <c r="B132" s="9"/>
      <c r="C132" s="9"/>
      <c r="D132" s="9"/>
      <c r="E132" s="14"/>
      <c r="F132" s="15"/>
      <c r="G132" s="16" t="str">
        <f aca="false">IF(N(E132)=0,"",E132*IF(F132="Ja",2,1))</f>
        <v/>
      </c>
      <c r="H132" s="17" t="str">
        <f aca="false">IF(G132="","",SUM($G$6:G132))</f>
        <v/>
      </c>
      <c r="I132" s="18" t="str">
        <f aca="false">IF(G132="","",ROUND((MIN(H132,20000)-MIN(H132-G132,20000))*$B$3+(G132-(MIN(H132,20000)-MIN(H132-G132,20000)))*$D$3,2))</f>
        <v/>
      </c>
    </row>
    <row r="133" customFormat="false" ht="15" hidden="false" customHeight="false" outlineLevel="0" collapsed="false">
      <c r="A133" s="13"/>
      <c r="B133" s="9"/>
      <c r="C133" s="9"/>
      <c r="D133" s="9"/>
      <c r="E133" s="14"/>
      <c r="F133" s="15"/>
      <c r="G133" s="16" t="str">
        <f aca="false">IF(N(E133)=0,"",E133*IF(F133="Ja",2,1))</f>
        <v/>
      </c>
      <c r="H133" s="17" t="str">
        <f aca="false">IF(G133="","",SUM($G$6:G133))</f>
        <v/>
      </c>
      <c r="I133" s="18" t="str">
        <f aca="false">IF(G133="","",ROUND((MIN(H133,20000)-MIN(H133-G133,20000))*$B$3+(G133-(MIN(H133,20000)-MIN(H133-G133,20000)))*$D$3,2))</f>
        <v/>
      </c>
    </row>
    <row r="134" customFormat="false" ht="15" hidden="false" customHeight="false" outlineLevel="0" collapsed="false">
      <c r="A134" s="13"/>
      <c r="B134" s="9"/>
      <c r="C134" s="9"/>
      <c r="D134" s="9"/>
      <c r="E134" s="14"/>
      <c r="F134" s="15"/>
      <c r="G134" s="16" t="str">
        <f aca="false">IF(N(E134)=0,"",E134*IF(F134="Ja",2,1))</f>
        <v/>
      </c>
      <c r="H134" s="17" t="str">
        <f aca="false">IF(G134="","",SUM($G$6:G134))</f>
        <v/>
      </c>
      <c r="I134" s="18" t="str">
        <f aca="false">IF(G134="","",ROUND((MIN(H134,20000)-MIN(H134-G134,20000))*$B$3+(G134-(MIN(H134,20000)-MIN(H134-G134,20000)))*$D$3,2))</f>
        <v/>
      </c>
    </row>
    <row r="135" customFormat="false" ht="15" hidden="false" customHeight="false" outlineLevel="0" collapsed="false">
      <c r="A135" s="13"/>
      <c r="B135" s="9"/>
      <c r="C135" s="9"/>
      <c r="D135" s="9"/>
      <c r="E135" s="14"/>
      <c r="F135" s="15"/>
      <c r="G135" s="16" t="str">
        <f aca="false">IF(N(E135)=0,"",E135*IF(F135="Ja",2,1))</f>
        <v/>
      </c>
      <c r="H135" s="17" t="str">
        <f aca="false">IF(G135="","",SUM($G$6:G135))</f>
        <v/>
      </c>
      <c r="I135" s="18" t="str">
        <f aca="false">IF(G135="","",ROUND((MIN(H135,20000)-MIN(H135-G135,20000))*$B$3+(G135-(MIN(H135,20000)-MIN(H135-G135,20000)))*$D$3,2))</f>
        <v/>
      </c>
    </row>
    <row r="136" customFormat="false" ht="15" hidden="false" customHeight="false" outlineLevel="0" collapsed="false">
      <c r="A136" s="13"/>
      <c r="B136" s="9"/>
      <c r="C136" s="9"/>
      <c r="D136" s="9"/>
      <c r="E136" s="14"/>
      <c r="F136" s="15"/>
      <c r="G136" s="16" t="str">
        <f aca="false">IF(N(E136)=0,"",E136*IF(F136="Ja",2,1))</f>
        <v/>
      </c>
      <c r="H136" s="17" t="str">
        <f aca="false">IF(G136="","",SUM($G$6:G136))</f>
        <v/>
      </c>
      <c r="I136" s="18" t="str">
        <f aca="false">IF(G136="","",ROUND((MIN(H136,20000)-MIN(H136-G136,20000))*$B$3+(G136-(MIN(H136,20000)-MIN(H136-G136,20000)))*$D$3,2))</f>
        <v/>
      </c>
    </row>
    <row r="137" customFormat="false" ht="15" hidden="false" customHeight="false" outlineLevel="0" collapsed="false">
      <c r="A137" s="13"/>
      <c r="B137" s="9"/>
      <c r="C137" s="9"/>
      <c r="D137" s="9"/>
      <c r="E137" s="14"/>
      <c r="F137" s="15"/>
      <c r="G137" s="16" t="str">
        <f aca="false">IF(N(E137)=0,"",E137*IF(F137="Ja",2,1))</f>
        <v/>
      </c>
      <c r="H137" s="17" t="str">
        <f aca="false">IF(G137="","",SUM($G$6:G137))</f>
        <v/>
      </c>
      <c r="I137" s="18" t="str">
        <f aca="false">IF(G137="","",ROUND((MIN(H137,20000)-MIN(H137-G137,20000))*$B$3+(G137-(MIN(H137,20000)-MIN(H137-G137,20000)))*$D$3,2))</f>
        <v/>
      </c>
    </row>
    <row r="138" customFormat="false" ht="15" hidden="false" customHeight="false" outlineLevel="0" collapsed="false">
      <c r="A138" s="13"/>
      <c r="B138" s="9"/>
      <c r="C138" s="9"/>
      <c r="D138" s="9"/>
      <c r="E138" s="14"/>
      <c r="F138" s="15"/>
      <c r="G138" s="16" t="str">
        <f aca="false">IF(N(E138)=0,"",E138*IF(F138="Ja",2,1))</f>
        <v/>
      </c>
      <c r="H138" s="17" t="str">
        <f aca="false">IF(G138="","",SUM($G$6:G138))</f>
        <v/>
      </c>
      <c r="I138" s="18" t="str">
        <f aca="false">IF(G138="","",ROUND((MIN(H138,20000)-MIN(H138-G138,20000))*$B$3+(G138-(MIN(H138,20000)-MIN(H138-G138,20000)))*$D$3,2))</f>
        <v/>
      </c>
    </row>
    <row r="139" customFormat="false" ht="15" hidden="false" customHeight="false" outlineLevel="0" collapsed="false">
      <c r="A139" s="13"/>
      <c r="B139" s="9"/>
      <c r="C139" s="9"/>
      <c r="D139" s="9"/>
      <c r="E139" s="14"/>
      <c r="F139" s="15"/>
      <c r="G139" s="16" t="str">
        <f aca="false">IF(N(E139)=0,"",E139*IF(F139="Ja",2,1))</f>
        <v/>
      </c>
      <c r="H139" s="17" t="str">
        <f aca="false">IF(G139="","",SUM($G$6:G139))</f>
        <v/>
      </c>
      <c r="I139" s="18" t="str">
        <f aca="false">IF(G139="","",ROUND((MIN(H139,20000)-MIN(H139-G139,20000))*$B$3+(G139-(MIN(H139,20000)-MIN(H139-G139,20000)))*$D$3,2))</f>
        <v/>
      </c>
    </row>
    <row r="140" customFormat="false" ht="15" hidden="false" customHeight="false" outlineLevel="0" collapsed="false">
      <c r="A140" s="13"/>
      <c r="B140" s="9"/>
      <c r="C140" s="9"/>
      <c r="D140" s="9"/>
      <c r="E140" s="14"/>
      <c r="F140" s="15"/>
      <c r="G140" s="16" t="str">
        <f aca="false">IF(N(E140)=0,"",E140*IF(F140="Ja",2,1))</f>
        <v/>
      </c>
      <c r="H140" s="17" t="str">
        <f aca="false">IF(G140="","",SUM($G$6:G140))</f>
        <v/>
      </c>
      <c r="I140" s="18" t="str">
        <f aca="false">IF(G140="","",ROUND((MIN(H140,20000)-MIN(H140-G140,20000))*$B$3+(G140-(MIN(H140,20000)-MIN(H140-G140,20000)))*$D$3,2))</f>
        <v/>
      </c>
    </row>
    <row r="141" customFormat="false" ht="15" hidden="false" customHeight="false" outlineLevel="0" collapsed="false">
      <c r="A141" s="13"/>
      <c r="B141" s="9"/>
      <c r="C141" s="9"/>
      <c r="D141" s="9"/>
      <c r="E141" s="14"/>
      <c r="F141" s="15"/>
      <c r="G141" s="16" t="str">
        <f aca="false">IF(N(E141)=0,"",E141*IF(F141="Ja",2,1))</f>
        <v/>
      </c>
      <c r="H141" s="17" t="str">
        <f aca="false">IF(G141="","",SUM($G$6:G141))</f>
        <v/>
      </c>
      <c r="I141" s="18" t="str">
        <f aca="false">IF(G141="","",ROUND((MIN(H141,20000)-MIN(H141-G141,20000))*$B$3+(G141-(MIN(H141,20000)-MIN(H141-G141,20000)))*$D$3,2))</f>
        <v/>
      </c>
    </row>
    <row r="142" customFormat="false" ht="15" hidden="false" customHeight="false" outlineLevel="0" collapsed="false">
      <c r="A142" s="13"/>
      <c r="B142" s="9"/>
      <c r="C142" s="9"/>
      <c r="D142" s="9"/>
      <c r="E142" s="14"/>
      <c r="F142" s="15"/>
      <c r="G142" s="16" t="str">
        <f aca="false">IF(N(E142)=0,"",E142*IF(F142="Ja",2,1))</f>
        <v/>
      </c>
      <c r="H142" s="17" t="str">
        <f aca="false">IF(G142="","",SUM($G$6:G142))</f>
        <v/>
      </c>
      <c r="I142" s="18" t="str">
        <f aca="false">IF(G142="","",ROUND((MIN(H142,20000)-MIN(H142-G142,20000))*$B$3+(G142-(MIN(H142,20000)-MIN(H142-G142,20000)))*$D$3,2))</f>
        <v/>
      </c>
    </row>
    <row r="143" customFormat="false" ht="15" hidden="false" customHeight="false" outlineLevel="0" collapsed="false">
      <c r="A143" s="13"/>
      <c r="B143" s="9"/>
      <c r="C143" s="9"/>
      <c r="D143" s="9"/>
      <c r="E143" s="14"/>
      <c r="F143" s="15"/>
      <c r="G143" s="16" t="str">
        <f aca="false">IF(N(E143)=0,"",E143*IF(F143="Ja",2,1))</f>
        <v/>
      </c>
      <c r="H143" s="17" t="str">
        <f aca="false">IF(G143="","",SUM($G$6:G143))</f>
        <v/>
      </c>
      <c r="I143" s="18" t="str">
        <f aca="false">IF(G143="","",ROUND((MIN(H143,20000)-MIN(H143-G143,20000))*$B$3+(G143-(MIN(H143,20000)-MIN(H143-G143,20000)))*$D$3,2))</f>
        <v/>
      </c>
    </row>
    <row r="144" customFormat="false" ht="15" hidden="false" customHeight="false" outlineLevel="0" collapsed="false">
      <c r="A144" s="13"/>
      <c r="B144" s="9"/>
      <c r="C144" s="9"/>
      <c r="D144" s="9"/>
      <c r="E144" s="14"/>
      <c r="F144" s="15"/>
      <c r="G144" s="16" t="str">
        <f aca="false">IF(N(E144)=0,"",E144*IF(F144="Ja",2,1))</f>
        <v/>
      </c>
      <c r="H144" s="17" t="str">
        <f aca="false">IF(G144="","",SUM($G$6:G144))</f>
        <v/>
      </c>
      <c r="I144" s="18" t="str">
        <f aca="false">IF(G144="","",ROUND((MIN(H144,20000)-MIN(H144-G144,20000))*$B$3+(G144-(MIN(H144,20000)-MIN(H144-G144,20000)))*$D$3,2))</f>
        <v/>
      </c>
    </row>
    <row r="145" customFormat="false" ht="15" hidden="false" customHeight="false" outlineLevel="0" collapsed="false">
      <c r="A145" s="13"/>
      <c r="B145" s="9"/>
      <c r="C145" s="9"/>
      <c r="D145" s="9"/>
      <c r="E145" s="14"/>
      <c r="F145" s="15"/>
      <c r="G145" s="16" t="str">
        <f aca="false">IF(N(E145)=0,"",E145*IF(F145="Ja",2,1))</f>
        <v/>
      </c>
      <c r="H145" s="17" t="str">
        <f aca="false">IF(G145="","",SUM($G$6:G145))</f>
        <v/>
      </c>
      <c r="I145" s="18" t="str">
        <f aca="false">IF(G145="","",ROUND((MIN(H145,20000)-MIN(H145-G145,20000))*$B$3+(G145-(MIN(H145,20000)-MIN(H145-G145,20000)))*$D$3,2))</f>
        <v/>
      </c>
    </row>
    <row r="146" customFormat="false" ht="15" hidden="false" customHeight="false" outlineLevel="0" collapsed="false">
      <c r="A146" s="13"/>
      <c r="B146" s="9"/>
      <c r="C146" s="9"/>
      <c r="D146" s="9"/>
      <c r="E146" s="14"/>
      <c r="F146" s="15"/>
      <c r="G146" s="16" t="str">
        <f aca="false">IF(N(E146)=0,"",E146*IF(F146="Ja",2,1))</f>
        <v/>
      </c>
      <c r="H146" s="17" t="str">
        <f aca="false">IF(G146="","",SUM($G$6:G146))</f>
        <v/>
      </c>
      <c r="I146" s="18" t="str">
        <f aca="false">IF(G146="","",ROUND((MIN(H146,20000)-MIN(H146-G146,20000))*$B$3+(G146-(MIN(H146,20000)-MIN(H146-G146,20000)))*$D$3,2))</f>
        <v/>
      </c>
    </row>
    <row r="147" customFormat="false" ht="15" hidden="false" customHeight="false" outlineLevel="0" collapsed="false">
      <c r="A147" s="13"/>
      <c r="B147" s="9"/>
      <c r="C147" s="9"/>
      <c r="D147" s="9"/>
      <c r="E147" s="14"/>
      <c r="F147" s="15"/>
      <c r="G147" s="16" t="str">
        <f aca="false">IF(N(E147)=0,"",E147*IF(F147="Ja",2,1))</f>
        <v/>
      </c>
      <c r="H147" s="17" t="str">
        <f aca="false">IF(G147="","",SUM($G$6:G147))</f>
        <v/>
      </c>
      <c r="I147" s="18" t="str">
        <f aca="false">IF(G147="","",ROUND((MIN(H147,20000)-MIN(H147-G147,20000))*$B$3+(G147-(MIN(H147,20000)-MIN(H147-G147,20000)))*$D$3,2))</f>
        <v/>
      </c>
    </row>
    <row r="148" customFormat="false" ht="15" hidden="false" customHeight="false" outlineLevel="0" collapsed="false">
      <c r="A148" s="13"/>
      <c r="B148" s="9"/>
      <c r="C148" s="9"/>
      <c r="D148" s="9"/>
      <c r="E148" s="14"/>
      <c r="F148" s="15"/>
      <c r="G148" s="16" t="str">
        <f aca="false">IF(N(E148)=0,"",E148*IF(F148="Ja",2,1))</f>
        <v/>
      </c>
      <c r="H148" s="17" t="str">
        <f aca="false">IF(G148="","",SUM($G$6:G148))</f>
        <v/>
      </c>
      <c r="I148" s="18" t="str">
        <f aca="false">IF(G148="","",ROUND((MIN(H148,20000)-MIN(H148-G148,20000))*$B$3+(G148-(MIN(H148,20000)-MIN(H148-G148,20000)))*$D$3,2))</f>
        <v/>
      </c>
    </row>
    <row r="149" customFormat="false" ht="15" hidden="false" customHeight="false" outlineLevel="0" collapsed="false">
      <c r="A149" s="13"/>
      <c r="B149" s="9"/>
      <c r="C149" s="9"/>
      <c r="D149" s="9"/>
      <c r="E149" s="14"/>
      <c r="F149" s="15"/>
      <c r="G149" s="16" t="str">
        <f aca="false">IF(N(E149)=0,"",E149*IF(F149="Ja",2,1))</f>
        <v/>
      </c>
      <c r="H149" s="17" t="str">
        <f aca="false">IF(G149="","",SUM($G$6:G149))</f>
        <v/>
      </c>
      <c r="I149" s="18" t="str">
        <f aca="false">IF(G149="","",ROUND((MIN(H149,20000)-MIN(H149-G149,20000))*$B$3+(G149-(MIN(H149,20000)-MIN(H149-G149,20000)))*$D$3,2))</f>
        <v/>
      </c>
    </row>
    <row r="150" customFormat="false" ht="15" hidden="false" customHeight="false" outlineLevel="0" collapsed="false">
      <c r="A150" s="13"/>
      <c r="B150" s="9"/>
      <c r="C150" s="9"/>
      <c r="D150" s="9"/>
      <c r="E150" s="14"/>
      <c r="F150" s="15"/>
      <c r="G150" s="16" t="str">
        <f aca="false">IF(N(E150)=0,"",E150*IF(F150="Ja",2,1))</f>
        <v/>
      </c>
      <c r="H150" s="17" t="str">
        <f aca="false">IF(G150="","",SUM($G$6:G150))</f>
        <v/>
      </c>
      <c r="I150" s="18" t="str">
        <f aca="false">IF(G150="","",ROUND((MIN(H150,20000)-MIN(H150-G150,20000))*$B$3+(G150-(MIN(H150,20000)-MIN(H150-G150,20000)))*$D$3,2))</f>
        <v/>
      </c>
    </row>
    <row r="151" customFormat="false" ht="15" hidden="false" customHeight="false" outlineLevel="0" collapsed="false">
      <c r="A151" s="13"/>
      <c r="B151" s="9"/>
      <c r="C151" s="9"/>
      <c r="D151" s="9"/>
      <c r="E151" s="14"/>
      <c r="F151" s="15"/>
      <c r="G151" s="16" t="str">
        <f aca="false">IF(N(E151)=0,"",E151*IF(F151="Ja",2,1))</f>
        <v/>
      </c>
      <c r="H151" s="17" t="str">
        <f aca="false">IF(G151="","",SUM($G$6:G151))</f>
        <v/>
      </c>
      <c r="I151" s="18" t="str">
        <f aca="false">IF(G151="","",ROUND((MIN(H151,20000)-MIN(H151-G151,20000))*$B$3+(G151-(MIN(H151,20000)-MIN(H151-G151,20000)))*$D$3,2))</f>
        <v/>
      </c>
    </row>
    <row r="152" customFormat="false" ht="15" hidden="false" customHeight="false" outlineLevel="0" collapsed="false">
      <c r="A152" s="13"/>
      <c r="B152" s="9"/>
      <c r="C152" s="9"/>
      <c r="D152" s="9"/>
      <c r="E152" s="14"/>
      <c r="F152" s="15"/>
      <c r="G152" s="16" t="str">
        <f aca="false">IF(N(E152)=0,"",E152*IF(F152="Ja",2,1))</f>
        <v/>
      </c>
      <c r="H152" s="17" t="str">
        <f aca="false">IF(G152="","",SUM($G$6:G152))</f>
        <v/>
      </c>
      <c r="I152" s="18" t="str">
        <f aca="false">IF(G152="","",ROUND((MIN(H152,20000)-MIN(H152-G152,20000))*$B$3+(G152-(MIN(H152,20000)-MIN(H152-G152,20000)))*$D$3,2))</f>
        <v/>
      </c>
    </row>
    <row r="153" customFormat="false" ht="15" hidden="false" customHeight="false" outlineLevel="0" collapsed="false">
      <c r="A153" s="13"/>
      <c r="B153" s="9"/>
      <c r="C153" s="9"/>
      <c r="D153" s="9"/>
      <c r="E153" s="14"/>
      <c r="F153" s="15"/>
      <c r="G153" s="16" t="str">
        <f aca="false">IF(N(E153)=0,"",E153*IF(F153="Ja",2,1))</f>
        <v/>
      </c>
      <c r="H153" s="17" t="str">
        <f aca="false">IF(G153="","",SUM($G$6:G153))</f>
        <v/>
      </c>
      <c r="I153" s="18" t="str">
        <f aca="false">IF(G153="","",ROUND((MIN(H153,20000)-MIN(H153-G153,20000))*$B$3+(G153-(MIN(H153,20000)-MIN(H153-G153,20000)))*$D$3,2))</f>
        <v/>
      </c>
    </row>
    <row r="154" customFormat="false" ht="15" hidden="false" customHeight="false" outlineLevel="0" collapsed="false">
      <c r="A154" s="13"/>
      <c r="B154" s="9"/>
      <c r="C154" s="9"/>
      <c r="D154" s="9"/>
      <c r="E154" s="14"/>
      <c r="F154" s="15"/>
      <c r="G154" s="16" t="str">
        <f aca="false">IF(N(E154)=0,"",E154*IF(F154="Ja",2,1))</f>
        <v/>
      </c>
      <c r="H154" s="17" t="str">
        <f aca="false">IF(G154="","",SUM($G$6:G154))</f>
        <v/>
      </c>
      <c r="I154" s="18" t="str">
        <f aca="false">IF(G154="","",ROUND((MIN(H154,20000)-MIN(H154-G154,20000))*$B$3+(G154-(MIN(H154,20000)-MIN(H154-G154,20000)))*$D$3,2))</f>
        <v/>
      </c>
    </row>
    <row r="155" customFormat="false" ht="15" hidden="false" customHeight="false" outlineLevel="0" collapsed="false">
      <c r="A155" s="13"/>
      <c r="B155" s="9"/>
      <c r="C155" s="9"/>
      <c r="D155" s="9"/>
      <c r="E155" s="14"/>
      <c r="F155" s="15"/>
      <c r="G155" s="16" t="str">
        <f aca="false">IF(N(E155)=0,"",E155*IF(F155="Ja",2,1))</f>
        <v/>
      </c>
      <c r="H155" s="17" t="str">
        <f aca="false">IF(G155="","",SUM($G$6:G155))</f>
        <v/>
      </c>
      <c r="I155" s="18" t="str">
        <f aca="false">IF(G155="","",ROUND((MIN(H155,20000)-MIN(H155-G155,20000))*$B$3+(G155-(MIN(H155,20000)-MIN(H155-G155,20000)))*$D$3,2))</f>
        <v/>
      </c>
    </row>
    <row r="156" customFormat="false" ht="15" hidden="false" customHeight="false" outlineLevel="0" collapsed="false">
      <c r="A156" s="13"/>
      <c r="B156" s="9"/>
      <c r="C156" s="9"/>
      <c r="D156" s="9"/>
      <c r="E156" s="14"/>
      <c r="F156" s="15"/>
      <c r="G156" s="16" t="str">
        <f aca="false">IF(N(E156)=0,"",E156*IF(F156="Ja",2,1))</f>
        <v/>
      </c>
      <c r="H156" s="17" t="str">
        <f aca="false">IF(G156="","",SUM($G$6:G156))</f>
        <v/>
      </c>
      <c r="I156" s="18" t="str">
        <f aca="false">IF(G156="","",ROUND((MIN(H156,20000)-MIN(H156-G156,20000))*$B$3+(G156-(MIN(H156,20000)-MIN(H156-G156,20000)))*$D$3,2))</f>
        <v/>
      </c>
    </row>
    <row r="157" customFormat="false" ht="15" hidden="false" customHeight="false" outlineLevel="0" collapsed="false">
      <c r="A157" s="13"/>
      <c r="B157" s="9"/>
      <c r="C157" s="9"/>
      <c r="D157" s="9"/>
      <c r="E157" s="14"/>
      <c r="F157" s="15"/>
      <c r="G157" s="16" t="str">
        <f aca="false">IF(N(E157)=0,"",E157*IF(F157="Ja",2,1))</f>
        <v/>
      </c>
      <c r="H157" s="17" t="str">
        <f aca="false">IF(G157="","",SUM($G$6:G157))</f>
        <v/>
      </c>
      <c r="I157" s="18" t="str">
        <f aca="false">IF(G157="","",ROUND((MIN(H157,20000)-MIN(H157-G157,20000))*$B$3+(G157-(MIN(H157,20000)-MIN(H157-G157,20000)))*$D$3,2))</f>
        <v/>
      </c>
    </row>
    <row r="158" customFormat="false" ht="15" hidden="false" customHeight="false" outlineLevel="0" collapsed="false">
      <c r="A158" s="13"/>
      <c r="B158" s="9"/>
      <c r="C158" s="9"/>
      <c r="D158" s="9"/>
      <c r="E158" s="14"/>
      <c r="F158" s="15"/>
      <c r="G158" s="16" t="str">
        <f aca="false">IF(N(E158)=0,"",E158*IF(F158="Ja",2,1))</f>
        <v/>
      </c>
      <c r="H158" s="17" t="str">
        <f aca="false">IF(G158="","",SUM($G$6:G158))</f>
        <v/>
      </c>
      <c r="I158" s="18" t="str">
        <f aca="false">IF(G158="","",ROUND((MIN(H158,20000)-MIN(H158-G158,20000))*$B$3+(G158-(MIN(H158,20000)-MIN(H158-G158,20000)))*$D$3,2))</f>
        <v/>
      </c>
    </row>
    <row r="159" customFormat="false" ht="15" hidden="false" customHeight="false" outlineLevel="0" collapsed="false">
      <c r="A159" s="13"/>
      <c r="B159" s="9"/>
      <c r="C159" s="9"/>
      <c r="D159" s="9"/>
      <c r="E159" s="14"/>
      <c r="F159" s="15"/>
      <c r="G159" s="16" t="str">
        <f aca="false">IF(N(E159)=0,"",E159*IF(F159="Ja",2,1))</f>
        <v/>
      </c>
      <c r="H159" s="17" t="str">
        <f aca="false">IF(G159="","",SUM($G$6:G159))</f>
        <v/>
      </c>
      <c r="I159" s="18" t="str">
        <f aca="false">IF(G159="","",ROUND((MIN(H159,20000)-MIN(H159-G159,20000))*$B$3+(G159-(MIN(H159,20000)-MIN(H159-G159,20000)))*$D$3,2))</f>
        <v/>
      </c>
    </row>
    <row r="160" customFormat="false" ht="15" hidden="false" customHeight="false" outlineLevel="0" collapsed="false">
      <c r="A160" s="13"/>
      <c r="B160" s="9"/>
      <c r="C160" s="9"/>
      <c r="D160" s="9"/>
      <c r="E160" s="14"/>
      <c r="F160" s="15"/>
      <c r="G160" s="16" t="str">
        <f aca="false">IF(N(E160)=0,"",E160*IF(F160="Ja",2,1))</f>
        <v/>
      </c>
      <c r="H160" s="17" t="str">
        <f aca="false">IF(G160="","",SUM($G$6:G160))</f>
        <v/>
      </c>
      <c r="I160" s="18" t="str">
        <f aca="false">IF(G160="","",ROUND((MIN(H160,20000)-MIN(H160-G160,20000))*$B$3+(G160-(MIN(H160,20000)-MIN(H160-G160,20000)))*$D$3,2))</f>
        <v/>
      </c>
    </row>
    <row r="161" customFormat="false" ht="15" hidden="false" customHeight="false" outlineLevel="0" collapsed="false">
      <c r="A161" s="13"/>
      <c r="B161" s="9"/>
      <c r="C161" s="9"/>
      <c r="D161" s="9"/>
      <c r="E161" s="14"/>
      <c r="F161" s="15"/>
      <c r="G161" s="16" t="str">
        <f aca="false">IF(N(E161)=0,"",E161*IF(F161="Ja",2,1))</f>
        <v/>
      </c>
      <c r="H161" s="17" t="str">
        <f aca="false">IF(G161="","",SUM($G$6:G161))</f>
        <v/>
      </c>
      <c r="I161" s="18" t="str">
        <f aca="false">IF(G161="","",ROUND((MIN(H161,20000)-MIN(H161-G161,20000))*$B$3+(G161-(MIN(H161,20000)-MIN(H161-G161,20000)))*$D$3,2))</f>
        <v/>
      </c>
    </row>
    <row r="162" customFormat="false" ht="15" hidden="false" customHeight="false" outlineLevel="0" collapsed="false">
      <c r="A162" s="13"/>
      <c r="B162" s="9"/>
      <c r="C162" s="9"/>
      <c r="D162" s="9"/>
      <c r="E162" s="14"/>
      <c r="F162" s="15"/>
      <c r="G162" s="16" t="str">
        <f aca="false">IF(N(E162)=0,"",E162*IF(F162="Ja",2,1))</f>
        <v/>
      </c>
      <c r="H162" s="17" t="str">
        <f aca="false">IF(G162="","",SUM($G$6:G162))</f>
        <v/>
      </c>
      <c r="I162" s="18" t="str">
        <f aca="false">IF(G162="","",ROUND((MIN(H162,20000)-MIN(H162-G162,20000))*$B$3+(G162-(MIN(H162,20000)-MIN(H162-G162,20000)))*$D$3,2))</f>
        <v/>
      </c>
    </row>
    <row r="163" customFormat="false" ht="15" hidden="false" customHeight="false" outlineLevel="0" collapsed="false">
      <c r="A163" s="13"/>
      <c r="B163" s="9"/>
      <c r="C163" s="9"/>
      <c r="D163" s="9"/>
      <c r="E163" s="14"/>
      <c r="F163" s="15"/>
      <c r="G163" s="16" t="str">
        <f aca="false">IF(N(E163)=0,"",E163*IF(F163="Ja",2,1))</f>
        <v/>
      </c>
      <c r="H163" s="17" t="str">
        <f aca="false">IF(G163="","",SUM($G$6:G163))</f>
        <v/>
      </c>
      <c r="I163" s="18" t="str">
        <f aca="false">IF(G163="","",ROUND((MIN(H163,20000)-MIN(H163-G163,20000))*$B$3+(G163-(MIN(H163,20000)-MIN(H163-G163,20000)))*$D$3,2))</f>
        <v/>
      </c>
    </row>
    <row r="164" customFormat="false" ht="15" hidden="false" customHeight="false" outlineLevel="0" collapsed="false">
      <c r="A164" s="13"/>
      <c r="B164" s="9"/>
      <c r="C164" s="9"/>
      <c r="D164" s="9"/>
      <c r="E164" s="14"/>
      <c r="F164" s="15"/>
      <c r="G164" s="16" t="str">
        <f aca="false">IF(N(E164)=0,"",E164*IF(F164="Ja",2,1))</f>
        <v/>
      </c>
      <c r="H164" s="17" t="str">
        <f aca="false">IF(G164="","",SUM($G$6:G164))</f>
        <v/>
      </c>
      <c r="I164" s="18" t="str">
        <f aca="false">IF(G164="","",ROUND((MIN(H164,20000)-MIN(H164-G164,20000))*$B$3+(G164-(MIN(H164,20000)-MIN(H164-G164,20000)))*$D$3,2))</f>
        <v/>
      </c>
    </row>
    <row r="165" customFormat="false" ht="15" hidden="false" customHeight="false" outlineLevel="0" collapsed="false">
      <c r="A165" s="13"/>
      <c r="B165" s="9"/>
      <c r="C165" s="9"/>
      <c r="D165" s="9"/>
      <c r="E165" s="14"/>
      <c r="F165" s="15"/>
      <c r="G165" s="16" t="str">
        <f aca="false">IF(N(E165)=0,"",E165*IF(F165="Ja",2,1))</f>
        <v/>
      </c>
      <c r="H165" s="17" t="str">
        <f aca="false">IF(G165="","",SUM($G$6:G165))</f>
        <v/>
      </c>
      <c r="I165" s="18" t="str">
        <f aca="false">IF(G165="","",ROUND((MIN(H165,20000)-MIN(H165-G165,20000))*$B$3+(G165-(MIN(H165,20000)-MIN(H165-G165,20000)))*$D$3,2))</f>
        <v/>
      </c>
    </row>
    <row r="166" customFormat="false" ht="15" hidden="false" customHeight="false" outlineLevel="0" collapsed="false">
      <c r="A166" s="13"/>
      <c r="B166" s="9"/>
      <c r="C166" s="9"/>
      <c r="D166" s="9"/>
      <c r="E166" s="14"/>
      <c r="F166" s="15"/>
      <c r="G166" s="16" t="str">
        <f aca="false">IF(N(E166)=0,"",E166*IF(F166="Ja",2,1))</f>
        <v/>
      </c>
      <c r="H166" s="17" t="str">
        <f aca="false">IF(G166="","",SUM($G$6:G166))</f>
        <v/>
      </c>
      <c r="I166" s="18" t="str">
        <f aca="false">IF(G166="","",ROUND((MIN(H166,20000)-MIN(H166-G166,20000))*$B$3+(G166-(MIN(H166,20000)-MIN(H166-G166,20000)))*$D$3,2))</f>
        <v/>
      </c>
    </row>
    <row r="167" customFormat="false" ht="15" hidden="false" customHeight="false" outlineLevel="0" collapsed="false">
      <c r="A167" s="13"/>
      <c r="B167" s="9"/>
      <c r="C167" s="9"/>
      <c r="D167" s="9"/>
      <c r="E167" s="14"/>
      <c r="F167" s="15"/>
      <c r="G167" s="16" t="str">
        <f aca="false">IF(N(E167)=0,"",E167*IF(F167="Ja",2,1))</f>
        <v/>
      </c>
      <c r="H167" s="17" t="str">
        <f aca="false">IF(G167="","",SUM($G$6:G167))</f>
        <v/>
      </c>
      <c r="I167" s="18" t="str">
        <f aca="false">IF(G167="","",ROUND((MIN(H167,20000)-MIN(H167-G167,20000))*$B$3+(G167-(MIN(H167,20000)-MIN(H167-G167,20000)))*$D$3,2))</f>
        <v/>
      </c>
    </row>
    <row r="168" customFormat="false" ht="15" hidden="false" customHeight="false" outlineLevel="0" collapsed="false">
      <c r="A168" s="13"/>
      <c r="B168" s="9"/>
      <c r="C168" s="9"/>
      <c r="D168" s="9"/>
      <c r="E168" s="14"/>
      <c r="F168" s="15"/>
      <c r="G168" s="16" t="str">
        <f aca="false">IF(N(E168)=0,"",E168*IF(F168="Ja",2,1))</f>
        <v/>
      </c>
      <c r="H168" s="17" t="str">
        <f aca="false">IF(G168="","",SUM($G$6:G168))</f>
        <v/>
      </c>
      <c r="I168" s="18" t="str">
        <f aca="false">IF(G168="","",ROUND((MIN(H168,20000)-MIN(H168-G168,20000))*$B$3+(G168-(MIN(H168,20000)-MIN(H168-G168,20000)))*$D$3,2))</f>
        <v/>
      </c>
    </row>
    <row r="169" customFormat="false" ht="15" hidden="false" customHeight="false" outlineLevel="0" collapsed="false">
      <c r="A169" s="13"/>
      <c r="B169" s="9"/>
      <c r="C169" s="9"/>
      <c r="D169" s="9"/>
      <c r="E169" s="14"/>
      <c r="F169" s="15"/>
      <c r="G169" s="16" t="str">
        <f aca="false">IF(N(E169)=0,"",E169*IF(F169="Ja",2,1))</f>
        <v/>
      </c>
      <c r="H169" s="17" t="str">
        <f aca="false">IF(G169="","",SUM($G$6:G169))</f>
        <v/>
      </c>
      <c r="I169" s="18" t="str">
        <f aca="false">IF(G169="","",ROUND((MIN(H169,20000)-MIN(H169-G169,20000))*$B$3+(G169-(MIN(H169,20000)-MIN(H169-G169,20000)))*$D$3,2))</f>
        <v/>
      </c>
    </row>
    <row r="170" customFormat="false" ht="15" hidden="false" customHeight="false" outlineLevel="0" collapsed="false">
      <c r="A170" s="13"/>
      <c r="B170" s="9"/>
      <c r="C170" s="9"/>
      <c r="D170" s="9"/>
      <c r="E170" s="14"/>
      <c r="F170" s="15"/>
      <c r="G170" s="16" t="str">
        <f aca="false">IF(N(E170)=0,"",E170*IF(F170="Ja",2,1))</f>
        <v/>
      </c>
      <c r="H170" s="17" t="str">
        <f aca="false">IF(G170="","",SUM($G$6:G170))</f>
        <v/>
      </c>
      <c r="I170" s="18" t="str">
        <f aca="false">IF(G170="","",ROUND((MIN(H170,20000)-MIN(H170-G170,20000))*$B$3+(G170-(MIN(H170,20000)-MIN(H170-G170,20000)))*$D$3,2))</f>
        <v/>
      </c>
    </row>
    <row r="171" customFormat="false" ht="15" hidden="false" customHeight="false" outlineLevel="0" collapsed="false">
      <c r="A171" s="13"/>
      <c r="B171" s="9"/>
      <c r="C171" s="9"/>
      <c r="D171" s="9"/>
      <c r="E171" s="14"/>
      <c r="F171" s="15"/>
      <c r="G171" s="16" t="str">
        <f aca="false">IF(N(E171)=0,"",E171*IF(F171="Ja",2,1))</f>
        <v/>
      </c>
      <c r="H171" s="17" t="str">
        <f aca="false">IF(G171="","",SUM($G$6:G171))</f>
        <v/>
      </c>
      <c r="I171" s="18" t="str">
        <f aca="false">IF(G171="","",ROUND((MIN(H171,20000)-MIN(H171-G171,20000))*$B$3+(G171-(MIN(H171,20000)-MIN(H171-G171,20000)))*$D$3,2))</f>
        <v/>
      </c>
    </row>
    <row r="172" customFormat="false" ht="15" hidden="false" customHeight="false" outlineLevel="0" collapsed="false">
      <c r="A172" s="13"/>
      <c r="B172" s="9"/>
      <c r="C172" s="9"/>
      <c r="D172" s="9"/>
      <c r="E172" s="14"/>
      <c r="F172" s="15"/>
      <c r="G172" s="16" t="str">
        <f aca="false">IF(N(E172)=0,"",E172*IF(F172="Ja",2,1))</f>
        <v/>
      </c>
      <c r="H172" s="17" t="str">
        <f aca="false">IF(G172="","",SUM($G$6:G172))</f>
        <v/>
      </c>
      <c r="I172" s="18" t="str">
        <f aca="false">IF(G172="","",ROUND((MIN(H172,20000)-MIN(H172-G172,20000))*$B$3+(G172-(MIN(H172,20000)-MIN(H172-G172,20000)))*$D$3,2))</f>
        <v/>
      </c>
    </row>
    <row r="173" customFormat="false" ht="15" hidden="false" customHeight="false" outlineLevel="0" collapsed="false">
      <c r="A173" s="13"/>
      <c r="B173" s="9"/>
      <c r="C173" s="9"/>
      <c r="D173" s="9"/>
      <c r="E173" s="14"/>
      <c r="F173" s="15"/>
      <c r="G173" s="16" t="str">
        <f aca="false">IF(N(E173)=0,"",E173*IF(F173="Ja",2,1))</f>
        <v/>
      </c>
      <c r="H173" s="17" t="str">
        <f aca="false">IF(G173="","",SUM($G$6:G173))</f>
        <v/>
      </c>
      <c r="I173" s="18" t="str">
        <f aca="false">IF(G173="","",ROUND((MIN(H173,20000)-MIN(H173-G173,20000))*$B$3+(G173-(MIN(H173,20000)-MIN(H173-G173,20000)))*$D$3,2))</f>
        <v/>
      </c>
    </row>
    <row r="174" customFormat="false" ht="15" hidden="false" customHeight="false" outlineLevel="0" collapsed="false">
      <c r="A174" s="13"/>
      <c r="B174" s="9"/>
      <c r="C174" s="9"/>
      <c r="D174" s="9"/>
      <c r="E174" s="14"/>
      <c r="F174" s="15"/>
      <c r="G174" s="16" t="str">
        <f aca="false">IF(N(E174)=0,"",E174*IF(F174="Ja",2,1))</f>
        <v/>
      </c>
      <c r="H174" s="17" t="str">
        <f aca="false">IF(G174="","",SUM($G$6:G174))</f>
        <v/>
      </c>
      <c r="I174" s="18" t="str">
        <f aca="false">IF(G174="","",ROUND((MIN(H174,20000)-MIN(H174-G174,20000))*$B$3+(G174-(MIN(H174,20000)-MIN(H174-G174,20000)))*$D$3,2))</f>
        <v/>
      </c>
    </row>
    <row r="175" customFormat="false" ht="15" hidden="false" customHeight="false" outlineLevel="0" collapsed="false">
      <c r="A175" s="13"/>
      <c r="B175" s="9"/>
      <c r="C175" s="9"/>
      <c r="D175" s="9"/>
      <c r="E175" s="14"/>
      <c r="F175" s="15"/>
      <c r="G175" s="16" t="str">
        <f aca="false">IF(N(E175)=0,"",E175*IF(F175="Ja",2,1))</f>
        <v/>
      </c>
      <c r="H175" s="17" t="str">
        <f aca="false">IF(G175="","",SUM($G$6:G175))</f>
        <v/>
      </c>
      <c r="I175" s="18" t="str">
        <f aca="false">IF(G175="","",ROUND((MIN(H175,20000)-MIN(H175-G175,20000))*$B$3+(G175-(MIN(H175,20000)-MIN(H175-G175,20000)))*$D$3,2))</f>
        <v/>
      </c>
    </row>
    <row r="176" customFormat="false" ht="15" hidden="false" customHeight="false" outlineLevel="0" collapsed="false">
      <c r="A176" s="13"/>
      <c r="B176" s="9"/>
      <c r="C176" s="9"/>
      <c r="D176" s="9"/>
      <c r="E176" s="14"/>
      <c r="F176" s="15"/>
      <c r="G176" s="16" t="str">
        <f aca="false">IF(N(E176)=0,"",E176*IF(F176="Ja",2,1))</f>
        <v/>
      </c>
      <c r="H176" s="17" t="str">
        <f aca="false">IF(G176="","",SUM($G$6:G176))</f>
        <v/>
      </c>
      <c r="I176" s="18" t="str">
        <f aca="false">IF(G176="","",ROUND((MIN(H176,20000)-MIN(H176-G176,20000))*$B$3+(G176-(MIN(H176,20000)-MIN(H176-G176,20000)))*$D$3,2))</f>
        <v/>
      </c>
    </row>
    <row r="177" customFormat="false" ht="15" hidden="false" customHeight="false" outlineLevel="0" collapsed="false">
      <c r="A177" s="13"/>
      <c r="B177" s="9"/>
      <c r="C177" s="9"/>
      <c r="D177" s="9"/>
      <c r="E177" s="14"/>
      <c r="F177" s="15"/>
      <c r="G177" s="16" t="str">
        <f aca="false">IF(N(E177)=0,"",E177*IF(F177="Ja",2,1))</f>
        <v/>
      </c>
      <c r="H177" s="17" t="str">
        <f aca="false">IF(G177="","",SUM($G$6:G177))</f>
        <v/>
      </c>
      <c r="I177" s="18" t="str">
        <f aca="false">IF(G177="","",ROUND((MIN(H177,20000)-MIN(H177-G177,20000))*$B$3+(G177-(MIN(H177,20000)-MIN(H177-G177,20000)))*$D$3,2))</f>
        <v/>
      </c>
    </row>
    <row r="178" customFormat="false" ht="15" hidden="false" customHeight="false" outlineLevel="0" collapsed="false">
      <c r="A178" s="13"/>
      <c r="B178" s="9"/>
      <c r="C178" s="9"/>
      <c r="D178" s="9"/>
      <c r="E178" s="14"/>
      <c r="F178" s="15"/>
      <c r="G178" s="16" t="str">
        <f aca="false">IF(N(E178)=0,"",E178*IF(F178="Ja",2,1))</f>
        <v/>
      </c>
      <c r="H178" s="17" t="str">
        <f aca="false">IF(G178="","",SUM($G$6:G178))</f>
        <v/>
      </c>
      <c r="I178" s="18" t="str">
        <f aca="false">IF(G178="","",ROUND((MIN(H178,20000)-MIN(H178-G178,20000))*$B$3+(G178-(MIN(H178,20000)-MIN(H178-G178,20000)))*$D$3,2))</f>
        <v/>
      </c>
    </row>
    <row r="179" customFormat="false" ht="15" hidden="false" customHeight="false" outlineLevel="0" collapsed="false">
      <c r="A179" s="13"/>
      <c r="B179" s="9"/>
      <c r="C179" s="9"/>
      <c r="D179" s="9"/>
      <c r="E179" s="14"/>
      <c r="F179" s="15"/>
      <c r="G179" s="16" t="str">
        <f aca="false">IF(N(E179)=0,"",E179*IF(F179="Ja",2,1))</f>
        <v/>
      </c>
      <c r="H179" s="17" t="str">
        <f aca="false">IF(G179="","",SUM($G$6:G179))</f>
        <v/>
      </c>
      <c r="I179" s="18" t="str">
        <f aca="false">IF(G179="","",ROUND((MIN(H179,20000)-MIN(H179-G179,20000))*$B$3+(G179-(MIN(H179,20000)-MIN(H179-G179,20000)))*$D$3,2))</f>
        <v/>
      </c>
    </row>
    <row r="180" customFormat="false" ht="15" hidden="false" customHeight="false" outlineLevel="0" collapsed="false">
      <c r="A180" s="13"/>
      <c r="B180" s="9"/>
      <c r="C180" s="9"/>
      <c r="D180" s="9"/>
      <c r="E180" s="14"/>
      <c r="F180" s="15"/>
      <c r="G180" s="16" t="str">
        <f aca="false">IF(N(E180)=0,"",E180*IF(F180="Ja",2,1))</f>
        <v/>
      </c>
      <c r="H180" s="17" t="str">
        <f aca="false">IF(G180="","",SUM($G$6:G180))</f>
        <v/>
      </c>
      <c r="I180" s="18" t="str">
        <f aca="false">IF(G180="","",ROUND((MIN(H180,20000)-MIN(H180-G180,20000))*$B$3+(G180-(MIN(H180,20000)-MIN(H180-G180,20000)))*$D$3,2))</f>
        <v/>
      </c>
    </row>
    <row r="181" customFormat="false" ht="15" hidden="false" customHeight="false" outlineLevel="0" collapsed="false">
      <c r="A181" s="13"/>
      <c r="B181" s="9"/>
      <c r="C181" s="9"/>
      <c r="D181" s="9"/>
      <c r="E181" s="14"/>
      <c r="F181" s="15"/>
      <c r="G181" s="16" t="str">
        <f aca="false">IF(N(E181)=0,"",E181*IF(F181="Ja",2,1))</f>
        <v/>
      </c>
      <c r="H181" s="17" t="str">
        <f aca="false">IF(G181="","",SUM($G$6:G181))</f>
        <v/>
      </c>
      <c r="I181" s="18" t="str">
        <f aca="false">IF(G181="","",ROUND((MIN(H181,20000)-MIN(H181-G181,20000))*$B$3+(G181-(MIN(H181,20000)-MIN(H181-G181,20000)))*$D$3,2))</f>
        <v/>
      </c>
    </row>
    <row r="182" customFormat="false" ht="15" hidden="false" customHeight="false" outlineLevel="0" collapsed="false">
      <c r="A182" s="13"/>
      <c r="B182" s="9"/>
      <c r="C182" s="9"/>
      <c r="D182" s="9"/>
      <c r="E182" s="14"/>
      <c r="F182" s="15"/>
      <c r="G182" s="16" t="str">
        <f aca="false">IF(N(E182)=0,"",E182*IF(F182="Ja",2,1))</f>
        <v/>
      </c>
      <c r="H182" s="17" t="str">
        <f aca="false">IF(G182="","",SUM($G$6:G182))</f>
        <v/>
      </c>
      <c r="I182" s="18" t="str">
        <f aca="false">IF(G182="","",ROUND((MIN(H182,20000)-MIN(H182-G182,20000))*$B$3+(G182-(MIN(H182,20000)-MIN(H182-G182,20000)))*$D$3,2))</f>
        <v/>
      </c>
    </row>
    <row r="183" customFormat="false" ht="15" hidden="false" customHeight="false" outlineLevel="0" collapsed="false">
      <c r="A183" s="13"/>
      <c r="B183" s="9"/>
      <c r="C183" s="9"/>
      <c r="D183" s="9"/>
      <c r="E183" s="14"/>
      <c r="F183" s="15"/>
      <c r="G183" s="16" t="str">
        <f aca="false">IF(N(E183)=0,"",E183*IF(F183="Ja",2,1))</f>
        <v/>
      </c>
      <c r="H183" s="17" t="str">
        <f aca="false">IF(G183="","",SUM($G$6:G183))</f>
        <v/>
      </c>
      <c r="I183" s="18" t="str">
        <f aca="false">IF(G183="","",ROUND((MIN(H183,20000)-MIN(H183-G183,20000))*$B$3+(G183-(MIN(H183,20000)-MIN(H183-G183,20000)))*$D$3,2))</f>
        <v/>
      </c>
    </row>
    <row r="184" customFormat="false" ht="15" hidden="false" customHeight="false" outlineLevel="0" collapsed="false">
      <c r="A184" s="13"/>
      <c r="B184" s="9"/>
      <c r="C184" s="9"/>
      <c r="D184" s="9"/>
      <c r="E184" s="14"/>
      <c r="F184" s="15"/>
      <c r="G184" s="16" t="str">
        <f aca="false">IF(N(E184)=0,"",E184*IF(F184="Ja",2,1))</f>
        <v/>
      </c>
      <c r="H184" s="17" t="str">
        <f aca="false">IF(G184="","",SUM($G$6:G184))</f>
        <v/>
      </c>
      <c r="I184" s="18" t="str">
        <f aca="false">IF(G184="","",ROUND((MIN(H184,20000)-MIN(H184-G184,20000))*$B$3+(G184-(MIN(H184,20000)-MIN(H184-G184,20000)))*$D$3,2))</f>
        <v/>
      </c>
    </row>
    <row r="185" customFormat="false" ht="15" hidden="false" customHeight="false" outlineLevel="0" collapsed="false">
      <c r="A185" s="13"/>
      <c r="B185" s="9"/>
      <c r="C185" s="9"/>
      <c r="D185" s="9"/>
      <c r="E185" s="14"/>
      <c r="F185" s="15"/>
      <c r="G185" s="16" t="str">
        <f aca="false">IF(N(E185)=0,"",E185*IF(F185="Ja",2,1))</f>
        <v/>
      </c>
      <c r="H185" s="17" t="str">
        <f aca="false">IF(G185="","",SUM($G$6:G185))</f>
        <v/>
      </c>
      <c r="I185" s="18" t="str">
        <f aca="false">IF(G185="","",ROUND((MIN(H185,20000)-MIN(H185-G185,20000))*$B$3+(G185-(MIN(H185,20000)-MIN(H185-G185,20000)))*$D$3,2))</f>
        <v/>
      </c>
    </row>
    <row r="186" customFormat="false" ht="15" hidden="false" customHeight="false" outlineLevel="0" collapsed="false">
      <c r="A186" s="13"/>
      <c r="B186" s="9"/>
      <c r="C186" s="9"/>
      <c r="D186" s="9"/>
      <c r="E186" s="14"/>
      <c r="F186" s="15"/>
      <c r="G186" s="16" t="str">
        <f aca="false">IF(N(E186)=0,"",E186*IF(F186="Ja",2,1))</f>
        <v/>
      </c>
      <c r="H186" s="17" t="str">
        <f aca="false">IF(G186="","",SUM($G$6:G186))</f>
        <v/>
      </c>
      <c r="I186" s="18" t="str">
        <f aca="false">IF(G186="","",ROUND((MIN(H186,20000)-MIN(H186-G186,20000))*$B$3+(G186-(MIN(H186,20000)-MIN(H186-G186,20000)))*$D$3,2))</f>
        <v/>
      </c>
    </row>
    <row r="187" customFormat="false" ht="15" hidden="false" customHeight="false" outlineLevel="0" collapsed="false">
      <c r="A187" s="13"/>
      <c r="B187" s="9"/>
      <c r="C187" s="9"/>
      <c r="D187" s="9"/>
      <c r="E187" s="14"/>
      <c r="F187" s="15"/>
      <c r="G187" s="16" t="str">
        <f aca="false">IF(N(E187)=0,"",E187*IF(F187="Ja",2,1))</f>
        <v/>
      </c>
      <c r="H187" s="17" t="str">
        <f aca="false">IF(G187="","",SUM($G$6:G187))</f>
        <v/>
      </c>
      <c r="I187" s="18" t="str">
        <f aca="false">IF(G187="","",ROUND((MIN(H187,20000)-MIN(H187-G187,20000))*$B$3+(G187-(MIN(H187,20000)-MIN(H187-G187,20000)))*$D$3,2))</f>
        <v/>
      </c>
    </row>
    <row r="188" customFormat="false" ht="15" hidden="false" customHeight="false" outlineLevel="0" collapsed="false">
      <c r="A188" s="13"/>
      <c r="B188" s="9"/>
      <c r="C188" s="9"/>
      <c r="D188" s="9"/>
      <c r="E188" s="14"/>
      <c r="F188" s="15"/>
      <c r="G188" s="16" t="str">
        <f aca="false">IF(N(E188)=0,"",E188*IF(F188="Ja",2,1))</f>
        <v/>
      </c>
      <c r="H188" s="17" t="str">
        <f aca="false">IF(G188="","",SUM($G$6:G188))</f>
        <v/>
      </c>
      <c r="I188" s="18" t="str">
        <f aca="false">IF(G188="","",ROUND((MIN(H188,20000)-MIN(H188-G188,20000))*$B$3+(G188-(MIN(H188,20000)-MIN(H188-G188,20000)))*$D$3,2))</f>
        <v/>
      </c>
    </row>
    <row r="189" customFormat="false" ht="15" hidden="false" customHeight="false" outlineLevel="0" collapsed="false">
      <c r="A189" s="13"/>
      <c r="B189" s="9"/>
      <c r="C189" s="9"/>
      <c r="D189" s="9"/>
      <c r="E189" s="14"/>
      <c r="F189" s="15"/>
      <c r="G189" s="16" t="str">
        <f aca="false">IF(N(E189)=0,"",E189*IF(F189="Ja",2,1))</f>
        <v/>
      </c>
      <c r="H189" s="17" t="str">
        <f aca="false">IF(G189="","",SUM($G$6:G189))</f>
        <v/>
      </c>
      <c r="I189" s="18" t="str">
        <f aca="false">IF(G189="","",ROUND((MIN(H189,20000)-MIN(H189-G189,20000))*$B$3+(G189-(MIN(H189,20000)-MIN(H189-G189,20000)))*$D$3,2))</f>
        <v/>
      </c>
    </row>
    <row r="190" customFormat="false" ht="15" hidden="false" customHeight="false" outlineLevel="0" collapsed="false">
      <c r="A190" s="13"/>
      <c r="B190" s="9"/>
      <c r="C190" s="9"/>
      <c r="D190" s="9"/>
      <c r="E190" s="14"/>
      <c r="F190" s="15"/>
      <c r="G190" s="16" t="str">
        <f aca="false">IF(N(E190)=0,"",E190*IF(F190="Ja",2,1))</f>
        <v/>
      </c>
      <c r="H190" s="17" t="str">
        <f aca="false">IF(G190="","",SUM($G$6:G190))</f>
        <v/>
      </c>
      <c r="I190" s="18" t="str">
        <f aca="false">IF(G190="","",ROUND((MIN(H190,20000)-MIN(H190-G190,20000))*$B$3+(G190-(MIN(H190,20000)-MIN(H190-G190,20000)))*$D$3,2))</f>
        <v/>
      </c>
    </row>
    <row r="191" customFormat="false" ht="15" hidden="false" customHeight="false" outlineLevel="0" collapsed="false">
      <c r="A191" s="13"/>
      <c r="B191" s="9"/>
      <c r="C191" s="9"/>
      <c r="D191" s="9"/>
      <c r="E191" s="14"/>
      <c r="F191" s="15"/>
      <c r="G191" s="16" t="str">
        <f aca="false">IF(N(E191)=0,"",E191*IF(F191="Ja",2,1))</f>
        <v/>
      </c>
      <c r="H191" s="17" t="str">
        <f aca="false">IF(G191="","",SUM($G$6:G191))</f>
        <v/>
      </c>
      <c r="I191" s="18" t="str">
        <f aca="false">IF(G191="","",ROUND((MIN(H191,20000)-MIN(H191-G191,20000))*$B$3+(G191-(MIN(H191,20000)-MIN(H191-G191,20000)))*$D$3,2))</f>
        <v/>
      </c>
    </row>
    <row r="192" customFormat="false" ht="15" hidden="false" customHeight="false" outlineLevel="0" collapsed="false">
      <c r="A192" s="13"/>
      <c r="B192" s="9"/>
      <c r="C192" s="9"/>
      <c r="D192" s="9"/>
      <c r="E192" s="14"/>
      <c r="F192" s="15"/>
      <c r="G192" s="16" t="str">
        <f aca="false">IF(N(E192)=0,"",E192*IF(F192="Ja",2,1))</f>
        <v/>
      </c>
      <c r="H192" s="17" t="str">
        <f aca="false">IF(G192="","",SUM($G$6:G192))</f>
        <v/>
      </c>
      <c r="I192" s="18" t="str">
        <f aca="false">IF(G192="","",ROUND((MIN(H192,20000)-MIN(H192-G192,20000))*$B$3+(G192-(MIN(H192,20000)-MIN(H192-G192,20000)))*$D$3,2))</f>
        <v/>
      </c>
    </row>
    <row r="193" customFormat="false" ht="15" hidden="false" customHeight="false" outlineLevel="0" collapsed="false">
      <c r="A193" s="13"/>
      <c r="B193" s="9"/>
      <c r="C193" s="9"/>
      <c r="D193" s="9"/>
      <c r="E193" s="14"/>
      <c r="F193" s="15"/>
      <c r="G193" s="16" t="str">
        <f aca="false">IF(N(E193)=0,"",E193*IF(F193="Ja",2,1))</f>
        <v/>
      </c>
      <c r="H193" s="17" t="str">
        <f aca="false">IF(G193="","",SUM($G$6:G193))</f>
        <v/>
      </c>
      <c r="I193" s="18" t="str">
        <f aca="false">IF(G193="","",ROUND((MIN(H193,20000)-MIN(H193-G193,20000))*$B$3+(G193-(MIN(H193,20000)-MIN(H193-G193,20000)))*$D$3,2))</f>
        <v/>
      </c>
    </row>
    <row r="194" customFormat="false" ht="15" hidden="false" customHeight="false" outlineLevel="0" collapsed="false">
      <c r="A194" s="13"/>
      <c r="B194" s="9"/>
      <c r="C194" s="9"/>
      <c r="D194" s="9"/>
      <c r="E194" s="14"/>
      <c r="F194" s="15"/>
      <c r="G194" s="16" t="str">
        <f aca="false">IF(N(E194)=0,"",E194*IF(F194="Ja",2,1))</f>
        <v/>
      </c>
      <c r="H194" s="17" t="str">
        <f aca="false">IF(G194="","",SUM($G$6:G194))</f>
        <v/>
      </c>
      <c r="I194" s="18" t="str">
        <f aca="false">IF(G194="","",ROUND((MIN(H194,20000)-MIN(H194-G194,20000))*$B$3+(G194-(MIN(H194,20000)-MIN(H194-G194,20000)))*$D$3,2))</f>
        <v/>
      </c>
    </row>
    <row r="195" customFormat="false" ht="15" hidden="false" customHeight="false" outlineLevel="0" collapsed="false">
      <c r="A195" s="13"/>
      <c r="B195" s="9"/>
      <c r="C195" s="9"/>
      <c r="D195" s="9"/>
      <c r="E195" s="14"/>
      <c r="F195" s="15"/>
      <c r="G195" s="16" t="str">
        <f aca="false">IF(N(E195)=0,"",E195*IF(F195="Ja",2,1))</f>
        <v/>
      </c>
      <c r="H195" s="17" t="str">
        <f aca="false">IF(G195="","",SUM($G$6:G195))</f>
        <v/>
      </c>
      <c r="I195" s="18" t="str">
        <f aca="false">IF(G195="","",ROUND((MIN(H195,20000)-MIN(H195-G195,20000))*$B$3+(G195-(MIN(H195,20000)-MIN(H195-G195,20000)))*$D$3,2))</f>
        <v/>
      </c>
    </row>
    <row r="196" customFormat="false" ht="15" hidden="false" customHeight="false" outlineLevel="0" collapsed="false">
      <c r="A196" s="13"/>
      <c r="B196" s="9"/>
      <c r="C196" s="9"/>
      <c r="D196" s="9"/>
      <c r="E196" s="14"/>
      <c r="F196" s="15"/>
      <c r="G196" s="16" t="str">
        <f aca="false">IF(N(E196)=0,"",E196*IF(F196="Ja",2,1))</f>
        <v/>
      </c>
      <c r="H196" s="17" t="str">
        <f aca="false">IF(G196="","",SUM($G$6:G196))</f>
        <v/>
      </c>
      <c r="I196" s="18" t="str">
        <f aca="false">IF(G196="","",ROUND((MIN(H196,20000)-MIN(H196-G196,20000))*$B$3+(G196-(MIN(H196,20000)-MIN(H196-G196,20000)))*$D$3,2))</f>
        <v/>
      </c>
    </row>
    <row r="197" customFormat="false" ht="15" hidden="false" customHeight="false" outlineLevel="0" collapsed="false">
      <c r="A197" s="13"/>
      <c r="B197" s="9"/>
      <c r="C197" s="9"/>
      <c r="D197" s="9"/>
      <c r="E197" s="14"/>
      <c r="F197" s="15"/>
      <c r="G197" s="16" t="str">
        <f aca="false">IF(N(E197)=0,"",E197*IF(F197="Ja",2,1))</f>
        <v/>
      </c>
      <c r="H197" s="17" t="str">
        <f aca="false">IF(G197="","",SUM($G$6:G197))</f>
        <v/>
      </c>
      <c r="I197" s="18" t="str">
        <f aca="false">IF(G197="","",ROUND((MIN(H197,20000)-MIN(H197-G197,20000))*$B$3+(G197-(MIN(H197,20000)-MIN(H197-G197,20000)))*$D$3,2))</f>
        <v/>
      </c>
    </row>
    <row r="198" customFormat="false" ht="15" hidden="false" customHeight="false" outlineLevel="0" collapsed="false">
      <c r="A198" s="13"/>
      <c r="B198" s="9"/>
      <c r="C198" s="9"/>
      <c r="D198" s="9"/>
      <c r="E198" s="14"/>
      <c r="F198" s="15"/>
      <c r="G198" s="16" t="str">
        <f aca="false">IF(N(E198)=0,"",E198*IF(F198="Ja",2,1))</f>
        <v/>
      </c>
      <c r="H198" s="17" t="str">
        <f aca="false">IF(G198="","",SUM($G$6:G198))</f>
        <v/>
      </c>
      <c r="I198" s="18" t="str">
        <f aca="false">IF(G198="","",ROUND((MIN(H198,20000)-MIN(H198-G198,20000))*$B$3+(G198-(MIN(H198,20000)-MIN(H198-G198,20000)))*$D$3,2))</f>
        <v/>
      </c>
    </row>
    <row r="199" customFormat="false" ht="15" hidden="false" customHeight="false" outlineLevel="0" collapsed="false">
      <c r="A199" s="13"/>
      <c r="B199" s="9"/>
      <c r="C199" s="9"/>
      <c r="D199" s="9"/>
      <c r="E199" s="14"/>
      <c r="F199" s="15"/>
      <c r="G199" s="16" t="str">
        <f aca="false">IF(N(E199)=0,"",E199*IF(F199="Ja",2,1))</f>
        <v/>
      </c>
      <c r="H199" s="17" t="str">
        <f aca="false">IF(G199="","",SUM($G$6:G199))</f>
        <v/>
      </c>
      <c r="I199" s="18" t="str">
        <f aca="false">IF(G199="","",ROUND((MIN(H199,20000)-MIN(H199-G199,20000))*$B$3+(G199-(MIN(H199,20000)-MIN(H199-G199,20000)))*$D$3,2))</f>
        <v/>
      </c>
    </row>
    <row r="200" customFormat="false" ht="15" hidden="false" customHeight="false" outlineLevel="0" collapsed="false">
      <c r="A200" s="13"/>
      <c r="B200" s="9"/>
      <c r="C200" s="9"/>
      <c r="D200" s="9"/>
      <c r="E200" s="14"/>
      <c r="F200" s="15"/>
      <c r="G200" s="16" t="str">
        <f aca="false">IF(N(E200)=0,"",E200*IF(F200="Ja",2,1))</f>
        <v/>
      </c>
      <c r="H200" s="17" t="str">
        <f aca="false">IF(G200="","",SUM($G$6:G200))</f>
        <v/>
      </c>
      <c r="I200" s="18" t="str">
        <f aca="false">IF(G200="","",ROUND((MIN(H200,20000)-MIN(H200-G200,20000))*$B$3+(G200-(MIN(H200,20000)-MIN(H200-G200,20000)))*$D$3,2))</f>
        <v/>
      </c>
    </row>
    <row r="201" customFormat="false" ht="15" hidden="false" customHeight="false" outlineLevel="0" collapsed="false">
      <c r="A201" s="13"/>
      <c r="B201" s="9"/>
      <c r="C201" s="9"/>
      <c r="D201" s="9"/>
      <c r="E201" s="14"/>
      <c r="F201" s="15"/>
      <c r="G201" s="16" t="str">
        <f aca="false">IF(N(E201)=0,"",E201*IF(F201="Ja",2,1))</f>
        <v/>
      </c>
      <c r="H201" s="17" t="str">
        <f aca="false">IF(G201="","",SUM($G$6:G201))</f>
        <v/>
      </c>
      <c r="I201" s="18" t="str">
        <f aca="false">IF(G201="","",ROUND((MIN(H201,20000)-MIN(H201-G201,20000))*$B$3+(G201-(MIN(H201,20000)-MIN(H201-G201,20000)))*$D$3,2))</f>
        <v/>
      </c>
    </row>
    <row r="202" customFormat="false" ht="15" hidden="false" customHeight="false" outlineLevel="0" collapsed="false">
      <c r="A202" s="13"/>
      <c r="B202" s="9"/>
      <c r="C202" s="9"/>
      <c r="D202" s="9"/>
      <c r="E202" s="14"/>
      <c r="F202" s="15"/>
      <c r="G202" s="16" t="str">
        <f aca="false">IF(N(E202)=0,"",E202*IF(F202="Ja",2,1))</f>
        <v/>
      </c>
      <c r="H202" s="17" t="str">
        <f aca="false">IF(G202="","",SUM($G$6:G202))</f>
        <v/>
      </c>
      <c r="I202" s="18" t="str">
        <f aca="false">IF(G202="","",ROUND((MIN(H202,20000)-MIN(H202-G202,20000))*$B$3+(G202-(MIN(H202,20000)-MIN(H202-G202,20000)))*$D$3,2))</f>
        <v/>
      </c>
    </row>
    <row r="203" customFormat="false" ht="15" hidden="false" customHeight="false" outlineLevel="0" collapsed="false">
      <c r="A203" s="13"/>
      <c r="B203" s="9"/>
      <c r="C203" s="9"/>
      <c r="D203" s="9"/>
      <c r="E203" s="14"/>
      <c r="F203" s="15"/>
      <c r="G203" s="16" t="str">
        <f aca="false">IF(N(E203)=0,"",E203*IF(F203="Ja",2,1))</f>
        <v/>
      </c>
      <c r="H203" s="17" t="str">
        <f aca="false">IF(G203="","",SUM($G$6:G203))</f>
        <v/>
      </c>
      <c r="I203" s="18" t="str">
        <f aca="false">IF(G203="","",ROUND((MIN(H203,20000)-MIN(H203-G203,20000))*$B$3+(G203-(MIN(H203,20000)-MIN(H203-G203,20000)))*$D$3,2))</f>
        <v/>
      </c>
    </row>
    <row r="204" customFormat="false" ht="15" hidden="false" customHeight="false" outlineLevel="0" collapsed="false">
      <c r="A204" s="13"/>
      <c r="B204" s="9"/>
      <c r="C204" s="9"/>
      <c r="D204" s="9"/>
      <c r="E204" s="14"/>
      <c r="F204" s="15"/>
      <c r="G204" s="16" t="str">
        <f aca="false">IF(N(E204)=0,"",E204*IF(F204="Ja",2,1))</f>
        <v/>
      </c>
      <c r="H204" s="17" t="str">
        <f aca="false">IF(G204="","",SUM($G$6:G204))</f>
        <v/>
      </c>
      <c r="I204" s="18" t="str">
        <f aca="false">IF(G204="","",ROUND((MIN(H204,20000)-MIN(H204-G204,20000))*$B$3+(G204-(MIN(H204,20000)-MIN(H204-G204,20000)))*$D$3,2))</f>
        <v/>
      </c>
    </row>
    <row r="205" customFormat="false" ht="15" hidden="false" customHeight="false" outlineLevel="0" collapsed="false">
      <c r="A205" s="13"/>
      <c r="B205" s="9"/>
      <c r="C205" s="9"/>
      <c r="D205" s="9"/>
      <c r="E205" s="14"/>
      <c r="F205" s="15"/>
      <c r="G205" s="16" t="str">
        <f aca="false">IF(N(E205)=0,"",E205*IF(F205="Ja",2,1))</f>
        <v/>
      </c>
      <c r="H205" s="17" t="str">
        <f aca="false">IF(G205="","",SUM($G$6:G205))</f>
        <v/>
      </c>
      <c r="I205" s="18" t="str">
        <f aca="false">IF(G205="","",ROUND((MIN(H205,20000)-MIN(H205-G205,20000))*$B$3+(G205-(MIN(H205,20000)-MIN(H205-G205,20000)))*$D$3,2))</f>
        <v/>
      </c>
    </row>
    <row r="206" customFormat="false" ht="15" hidden="false" customHeight="false" outlineLevel="0" collapsed="false">
      <c r="A206" s="13"/>
      <c r="B206" s="9"/>
      <c r="C206" s="9"/>
      <c r="D206" s="9"/>
      <c r="E206" s="14"/>
      <c r="F206" s="15"/>
      <c r="G206" s="16" t="str">
        <f aca="false">IF(N(E206)=0,"",E206*IF(F206="Ja",2,1))</f>
        <v/>
      </c>
      <c r="H206" s="17" t="str">
        <f aca="false">IF(G206="","",SUM($G$6:G206))</f>
        <v/>
      </c>
      <c r="I206" s="18" t="str">
        <f aca="false">IF(G206="","",ROUND((MIN(H206,20000)-MIN(H206-G206,20000))*$B$3+(G206-(MIN(H206,20000)-MIN(H206-G206,20000)))*$D$3,2))</f>
        <v/>
      </c>
    </row>
    <row r="207" customFormat="false" ht="15" hidden="false" customHeight="false" outlineLevel="0" collapsed="false">
      <c r="A207" s="13"/>
      <c r="B207" s="9"/>
      <c r="C207" s="9"/>
      <c r="D207" s="9"/>
      <c r="E207" s="14"/>
      <c r="F207" s="15"/>
      <c r="G207" s="16" t="str">
        <f aca="false">IF(N(E207)=0,"",E207*IF(F207="Ja",2,1))</f>
        <v/>
      </c>
      <c r="H207" s="17" t="str">
        <f aca="false">IF(G207="","",SUM($G$6:G207))</f>
        <v/>
      </c>
      <c r="I207" s="18" t="str">
        <f aca="false">IF(G207="","",ROUND((MIN(H207,20000)-MIN(H207-G207,20000))*$B$3+(G207-(MIN(H207,20000)-MIN(H207-G207,20000)))*$D$3,2))</f>
        <v/>
      </c>
    </row>
    <row r="208" customFormat="false" ht="15" hidden="false" customHeight="false" outlineLevel="0" collapsed="false">
      <c r="A208" s="13"/>
      <c r="B208" s="9"/>
      <c r="C208" s="9"/>
      <c r="D208" s="9"/>
      <c r="E208" s="14"/>
      <c r="F208" s="15"/>
      <c r="G208" s="16" t="str">
        <f aca="false">IF(N(E208)=0,"",E208*IF(F208="Ja",2,1))</f>
        <v/>
      </c>
      <c r="H208" s="17" t="str">
        <f aca="false">IF(G208="","",SUM($G$6:G208))</f>
        <v/>
      </c>
      <c r="I208" s="18" t="str">
        <f aca="false">IF(G208="","",ROUND((MIN(H208,20000)-MIN(H208-G208,20000))*$B$3+(G208-(MIN(H208,20000)-MIN(H208-G208,20000)))*$D$3,2))</f>
        <v/>
      </c>
    </row>
    <row r="209" customFormat="false" ht="15" hidden="false" customHeight="false" outlineLevel="0" collapsed="false">
      <c r="A209" s="13"/>
      <c r="B209" s="9"/>
      <c r="C209" s="9"/>
      <c r="D209" s="9"/>
      <c r="E209" s="14"/>
      <c r="F209" s="15"/>
      <c r="G209" s="16" t="str">
        <f aca="false">IF(N(E209)=0,"",E209*IF(F209="Ja",2,1))</f>
        <v/>
      </c>
      <c r="H209" s="17" t="str">
        <f aca="false">IF(G209="","",SUM($G$6:G209))</f>
        <v/>
      </c>
      <c r="I209" s="18" t="str">
        <f aca="false">IF(G209="","",ROUND((MIN(H209,20000)-MIN(H209-G209,20000))*$B$3+(G209-(MIN(H209,20000)-MIN(H209-G209,20000)))*$D$3,2))</f>
        <v/>
      </c>
    </row>
    <row r="210" customFormat="false" ht="15" hidden="false" customHeight="false" outlineLevel="0" collapsed="false">
      <c r="A210" s="13"/>
      <c r="B210" s="9"/>
      <c r="C210" s="9"/>
      <c r="D210" s="9"/>
      <c r="E210" s="14"/>
      <c r="F210" s="15"/>
      <c r="G210" s="16" t="str">
        <f aca="false">IF(N(E210)=0,"",E210*IF(F210="Ja",2,1))</f>
        <v/>
      </c>
      <c r="H210" s="17" t="str">
        <f aca="false">IF(G210="","",SUM($G$6:G210))</f>
        <v/>
      </c>
      <c r="I210" s="18" t="str">
        <f aca="false">IF(G210="","",ROUND((MIN(H210,20000)-MIN(H210-G210,20000))*$B$3+(G210-(MIN(H210,20000)-MIN(H210-G210,20000)))*$D$3,2))</f>
        <v/>
      </c>
    </row>
    <row r="211" customFormat="false" ht="15" hidden="false" customHeight="false" outlineLevel="0" collapsed="false">
      <c r="A211" s="13"/>
      <c r="B211" s="9"/>
      <c r="C211" s="9"/>
      <c r="D211" s="9"/>
      <c r="E211" s="14"/>
      <c r="F211" s="15"/>
      <c r="G211" s="16" t="str">
        <f aca="false">IF(N(E211)=0,"",E211*IF(F211="Ja",2,1))</f>
        <v/>
      </c>
      <c r="H211" s="17" t="str">
        <f aca="false">IF(G211="","",SUM($G$6:G211))</f>
        <v/>
      </c>
      <c r="I211" s="18" t="str">
        <f aca="false">IF(G211="","",ROUND((MIN(H211,20000)-MIN(H211-G211,20000))*$B$3+(G211-(MIN(H211,20000)-MIN(H211-G211,20000)))*$D$3,2))</f>
        <v/>
      </c>
    </row>
    <row r="212" customFormat="false" ht="15" hidden="false" customHeight="false" outlineLevel="0" collapsed="false">
      <c r="A212" s="13"/>
      <c r="B212" s="9"/>
      <c r="C212" s="9"/>
      <c r="D212" s="9"/>
      <c r="E212" s="14"/>
      <c r="F212" s="15"/>
      <c r="G212" s="16" t="str">
        <f aca="false">IF(N(E212)=0,"",E212*IF(F212="Ja",2,1))</f>
        <v/>
      </c>
      <c r="H212" s="17" t="str">
        <f aca="false">IF(G212="","",SUM($G$6:G212))</f>
        <v/>
      </c>
      <c r="I212" s="18" t="str">
        <f aca="false">IF(G212="","",ROUND((MIN(H212,20000)-MIN(H212-G212,20000))*$B$3+(G212-(MIN(H212,20000)-MIN(H212-G212,20000)))*$D$3,2))</f>
        <v/>
      </c>
    </row>
    <row r="213" customFormat="false" ht="15" hidden="false" customHeight="false" outlineLevel="0" collapsed="false">
      <c r="A213" s="13"/>
      <c r="B213" s="9"/>
      <c r="C213" s="9"/>
      <c r="D213" s="9"/>
      <c r="E213" s="14"/>
      <c r="F213" s="15"/>
      <c r="G213" s="16" t="str">
        <f aca="false">IF(N(E213)=0,"",E213*IF(F213="Ja",2,1))</f>
        <v/>
      </c>
      <c r="H213" s="17" t="str">
        <f aca="false">IF(G213="","",SUM($G$6:G213))</f>
        <v/>
      </c>
      <c r="I213" s="18" t="str">
        <f aca="false">IF(G213="","",ROUND((MIN(H213,20000)-MIN(H213-G213,20000))*$B$3+(G213-(MIN(H213,20000)-MIN(H213-G213,20000)))*$D$3,2))</f>
        <v/>
      </c>
    </row>
    <row r="214" customFormat="false" ht="15" hidden="false" customHeight="false" outlineLevel="0" collapsed="false">
      <c r="A214" s="13"/>
      <c r="B214" s="9"/>
      <c r="C214" s="9"/>
      <c r="D214" s="9"/>
      <c r="E214" s="14"/>
      <c r="F214" s="15"/>
      <c r="G214" s="16" t="str">
        <f aca="false">IF(N(E214)=0,"",E214*IF(F214="Ja",2,1))</f>
        <v/>
      </c>
      <c r="H214" s="17" t="str">
        <f aca="false">IF(G214="","",SUM($G$6:G214))</f>
        <v/>
      </c>
      <c r="I214" s="18" t="str">
        <f aca="false">IF(G214="","",ROUND((MIN(H214,20000)-MIN(H214-G214,20000))*$B$3+(G214-(MIN(H214,20000)-MIN(H214-G214,20000)))*$D$3,2))</f>
        <v/>
      </c>
    </row>
    <row r="215" customFormat="false" ht="15" hidden="false" customHeight="false" outlineLevel="0" collapsed="false">
      <c r="A215" s="13"/>
      <c r="B215" s="9"/>
      <c r="C215" s="9"/>
      <c r="D215" s="9"/>
      <c r="E215" s="14"/>
      <c r="F215" s="15"/>
      <c r="G215" s="16" t="str">
        <f aca="false">IF(N(E215)=0,"",E215*IF(F215="Ja",2,1))</f>
        <v/>
      </c>
      <c r="H215" s="17" t="str">
        <f aca="false">IF(G215="","",SUM($G$6:G215))</f>
        <v/>
      </c>
      <c r="I215" s="18" t="str">
        <f aca="false">IF(G215="","",ROUND((MIN(H215,20000)-MIN(H215-G215,20000))*$B$3+(G215-(MIN(H215,20000)-MIN(H215-G215,20000)))*$D$3,2))</f>
        <v/>
      </c>
    </row>
    <row r="216" customFormat="false" ht="15" hidden="false" customHeight="false" outlineLevel="0" collapsed="false">
      <c r="A216" s="13"/>
      <c r="B216" s="9"/>
      <c r="C216" s="9"/>
      <c r="D216" s="9"/>
      <c r="E216" s="14"/>
      <c r="F216" s="15"/>
      <c r="G216" s="16" t="str">
        <f aca="false">IF(N(E216)=0,"",E216*IF(F216="Ja",2,1))</f>
        <v/>
      </c>
      <c r="H216" s="17" t="str">
        <f aca="false">IF(G216="","",SUM($G$6:G216))</f>
        <v/>
      </c>
      <c r="I216" s="18" t="str">
        <f aca="false">IF(G216="","",ROUND((MIN(H216,20000)-MIN(H216-G216,20000))*$B$3+(G216-(MIN(H216,20000)-MIN(H216-G216,20000)))*$D$3,2))</f>
        <v/>
      </c>
    </row>
    <row r="217" customFormat="false" ht="15" hidden="false" customHeight="false" outlineLevel="0" collapsed="false">
      <c r="A217" s="13"/>
      <c r="B217" s="9"/>
      <c r="C217" s="9"/>
      <c r="D217" s="9"/>
      <c r="E217" s="14"/>
      <c r="F217" s="15"/>
      <c r="G217" s="16" t="str">
        <f aca="false">IF(N(E217)=0,"",E217*IF(F217="Ja",2,1))</f>
        <v/>
      </c>
      <c r="H217" s="17" t="str">
        <f aca="false">IF(G217="","",SUM($G$6:G217))</f>
        <v/>
      </c>
      <c r="I217" s="18" t="str">
        <f aca="false">IF(G217="","",ROUND((MIN(H217,20000)-MIN(H217-G217,20000))*$B$3+(G217-(MIN(H217,20000)-MIN(H217-G217,20000)))*$D$3,2))</f>
        <v/>
      </c>
    </row>
    <row r="218" customFormat="false" ht="15" hidden="false" customHeight="false" outlineLevel="0" collapsed="false">
      <c r="A218" s="13"/>
      <c r="B218" s="9"/>
      <c r="C218" s="9"/>
      <c r="D218" s="9"/>
      <c r="E218" s="14"/>
      <c r="F218" s="15"/>
      <c r="G218" s="16" t="str">
        <f aca="false">IF(N(E218)=0,"",E218*IF(F218="Ja",2,1))</f>
        <v/>
      </c>
      <c r="H218" s="17" t="str">
        <f aca="false">IF(G218="","",SUM($G$6:G218))</f>
        <v/>
      </c>
      <c r="I218" s="18" t="str">
        <f aca="false">IF(G218="","",ROUND((MIN(H218,20000)-MIN(H218-G218,20000))*$B$3+(G218-(MIN(H218,20000)-MIN(H218-G218,20000)))*$D$3,2))</f>
        <v/>
      </c>
    </row>
    <row r="219" customFormat="false" ht="15" hidden="false" customHeight="false" outlineLevel="0" collapsed="false">
      <c r="A219" s="13"/>
      <c r="B219" s="9"/>
      <c r="C219" s="9"/>
      <c r="D219" s="9"/>
      <c r="E219" s="14"/>
      <c r="F219" s="15"/>
      <c r="G219" s="16" t="str">
        <f aca="false">IF(N(E219)=0,"",E219*IF(F219="Ja",2,1))</f>
        <v/>
      </c>
      <c r="H219" s="17" t="str">
        <f aca="false">IF(G219="","",SUM($G$6:G219))</f>
        <v/>
      </c>
      <c r="I219" s="18" t="str">
        <f aca="false">IF(G219="","",ROUND((MIN(H219,20000)-MIN(H219-G219,20000))*$B$3+(G219-(MIN(H219,20000)-MIN(H219-G219,20000)))*$D$3,2))</f>
        <v/>
      </c>
    </row>
    <row r="220" customFormat="false" ht="15" hidden="false" customHeight="false" outlineLevel="0" collapsed="false">
      <c r="A220" s="13"/>
      <c r="B220" s="9"/>
      <c r="C220" s="9"/>
      <c r="D220" s="9"/>
      <c r="E220" s="14"/>
      <c r="F220" s="15"/>
      <c r="G220" s="16" t="str">
        <f aca="false">IF(N(E220)=0,"",E220*IF(F220="Ja",2,1))</f>
        <v/>
      </c>
      <c r="H220" s="17" t="str">
        <f aca="false">IF(G220="","",SUM($G$6:G220))</f>
        <v/>
      </c>
      <c r="I220" s="18" t="str">
        <f aca="false">IF(G220="","",ROUND((MIN(H220,20000)-MIN(H220-G220,20000))*$B$3+(G220-(MIN(H220,20000)-MIN(H220-G220,20000)))*$D$3,2))</f>
        <v/>
      </c>
    </row>
    <row r="221" customFormat="false" ht="15" hidden="false" customHeight="false" outlineLevel="0" collapsed="false">
      <c r="A221" s="13"/>
      <c r="B221" s="9"/>
      <c r="C221" s="9"/>
      <c r="D221" s="9"/>
      <c r="E221" s="14"/>
      <c r="F221" s="15"/>
      <c r="G221" s="16" t="str">
        <f aca="false">IF(N(E221)=0,"",E221*IF(F221="Ja",2,1))</f>
        <v/>
      </c>
      <c r="H221" s="17" t="str">
        <f aca="false">IF(G221="","",SUM($G$6:G221))</f>
        <v/>
      </c>
      <c r="I221" s="18" t="str">
        <f aca="false">IF(G221="","",ROUND((MIN(H221,20000)-MIN(H221-G221,20000))*$B$3+(G221-(MIN(H221,20000)-MIN(H221-G221,20000)))*$D$3,2))</f>
        <v/>
      </c>
    </row>
    <row r="222" customFormat="false" ht="15" hidden="false" customHeight="false" outlineLevel="0" collapsed="false">
      <c r="A222" s="13"/>
      <c r="B222" s="9"/>
      <c r="C222" s="9"/>
      <c r="D222" s="9"/>
      <c r="E222" s="14"/>
      <c r="F222" s="15"/>
      <c r="G222" s="16" t="str">
        <f aca="false">IF(N(E222)=0,"",E222*IF(F222="Ja",2,1))</f>
        <v/>
      </c>
      <c r="H222" s="17" t="str">
        <f aca="false">IF(G222="","",SUM($G$6:G222))</f>
        <v/>
      </c>
      <c r="I222" s="18" t="str">
        <f aca="false">IF(G222="","",ROUND((MIN(H222,20000)-MIN(H222-G222,20000))*$B$3+(G222-(MIN(H222,20000)-MIN(H222-G222,20000)))*$D$3,2))</f>
        <v/>
      </c>
    </row>
    <row r="223" customFormat="false" ht="15" hidden="false" customHeight="false" outlineLevel="0" collapsed="false">
      <c r="A223" s="13"/>
      <c r="B223" s="9"/>
      <c r="C223" s="9"/>
      <c r="D223" s="9"/>
      <c r="E223" s="14"/>
      <c r="F223" s="15"/>
      <c r="G223" s="16" t="str">
        <f aca="false">IF(N(E223)=0,"",E223*IF(F223="Ja",2,1))</f>
        <v/>
      </c>
      <c r="H223" s="17" t="str">
        <f aca="false">IF(G223="","",SUM($G$6:G223))</f>
        <v/>
      </c>
      <c r="I223" s="18" t="str">
        <f aca="false">IF(G223="","",ROUND((MIN(H223,20000)-MIN(H223-G223,20000))*$B$3+(G223-(MIN(H223,20000)-MIN(H223-G223,20000)))*$D$3,2))</f>
        <v/>
      </c>
    </row>
    <row r="224" customFormat="false" ht="15" hidden="false" customHeight="false" outlineLevel="0" collapsed="false">
      <c r="A224" s="13"/>
      <c r="B224" s="9"/>
      <c r="C224" s="9"/>
      <c r="D224" s="9"/>
      <c r="E224" s="14"/>
      <c r="F224" s="15"/>
      <c r="G224" s="16" t="str">
        <f aca="false">IF(N(E224)=0,"",E224*IF(F224="Ja",2,1))</f>
        <v/>
      </c>
      <c r="H224" s="17" t="str">
        <f aca="false">IF(G224="","",SUM($G$6:G224))</f>
        <v/>
      </c>
      <c r="I224" s="18" t="str">
        <f aca="false">IF(G224="","",ROUND((MIN(H224,20000)-MIN(H224-G224,20000))*$B$3+(G224-(MIN(H224,20000)-MIN(H224-G224,20000)))*$D$3,2))</f>
        <v/>
      </c>
    </row>
    <row r="225" customFormat="false" ht="15" hidden="false" customHeight="false" outlineLevel="0" collapsed="false">
      <c r="A225" s="13"/>
      <c r="B225" s="9"/>
      <c r="C225" s="9"/>
      <c r="D225" s="9"/>
      <c r="E225" s="14"/>
      <c r="F225" s="15"/>
      <c r="G225" s="16" t="str">
        <f aca="false">IF(N(E225)=0,"",E225*IF(F225="Ja",2,1))</f>
        <v/>
      </c>
      <c r="H225" s="17" t="str">
        <f aca="false">IF(G225="","",SUM($G$6:G225))</f>
        <v/>
      </c>
      <c r="I225" s="18" t="str">
        <f aca="false">IF(G225="","",ROUND((MIN(H225,20000)-MIN(H225-G225,20000))*$B$3+(G225-(MIN(H225,20000)-MIN(H225-G225,20000)))*$D$3,2))</f>
        <v/>
      </c>
    </row>
    <row r="226" customFormat="false" ht="15" hidden="false" customHeight="false" outlineLevel="0" collapsed="false">
      <c r="A226" s="13"/>
      <c r="B226" s="9"/>
      <c r="C226" s="9"/>
      <c r="D226" s="9"/>
      <c r="E226" s="14"/>
      <c r="F226" s="15"/>
      <c r="G226" s="16" t="str">
        <f aca="false">IF(N(E226)=0,"",E226*IF(F226="Ja",2,1))</f>
        <v/>
      </c>
      <c r="H226" s="17" t="str">
        <f aca="false">IF(G226="","",SUM($G$6:G226))</f>
        <v/>
      </c>
      <c r="I226" s="18" t="str">
        <f aca="false">IF(G226="","",ROUND((MIN(H226,20000)-MIN(H226-G226,20000))*$B$3+(G226-(MIN(H226,20000)-MIN(H226-G226,20000)))*$D$3,2))</f>
        <v/>
      </c>
    </row>
    <row r="227" customFormat="false" ht="15" hidden="false" customHeight="false" outlineLevel="0" collapsed="false">
      <c r="A227" s="13"/>
      <c r="B227" s="9"/>
      <c r="C227" s="9"/>
      <c r="D227" s="9"/>
      <c r="E227" s="14"/>
      <c r="F227" s="15"/>
      <c r="G227" s="16" t="str">
        <f aca="false">IF(N(E227)=0,"",E227*IF(F227="Ja",2,1))</f>
        <v/>
      </c>
      <c r="H227" s="17" t="str">
        <f aca="false">IF(G227="","",SUM($G$6:G227))</f>
        <v/>
      </c>
      <c r="I227" s="18" t="str">
        <f aca="false">IF(G227="","",ROUND((MIN(H227,20000)-MIN(H227-G227,20000))*$B$3+(G227-(MIN(H227,20000)-MIN(H227-G227,20000)))*$D$3,2))</f>
        <v/>
      </c>
    </row>
    <row r="228" customFormat="false" ht="15" hidden="false" customHeight="false" outlineLevel="0" collapsed="false">
      <c r="A228" s="13"/>
      <c r="B228" s="9"/>
      <c r="C228" s="9"/>
      <c r="D228" s="9"/>
      <c r="E228" s="14"/>
      <c r="F228" s="15"/>
      <c r="G228" s="16" t="str">
        <f aca="false">IF(N(E228)=0,"",E228*IF(F228="Ja",2,1))</f>
        <v/>
      </c>
      <c r="H228" s="17" t="str">
        <f aca="false">IF(G228="","",SUM($G$6:G228))</f>
        <v/>
      </c>
      <c r="I228" s="18" t="str">
        <f aca="false">IF(G228="","",ROUND((MIN(H228,20000)-MIN(H228-G228,20000))*$B$3+(G228-(MIN(H228,20000)-MIN(H228-G228,20000)))*$D$3,2))</f>
        <v/>
      </c>
    </row>
    <row r="229" customFormat="false" ht="15" hidden="false" customHeight="false" outlineLevel="0" collapsed="false">
      <c r="A229" s="13"/>
      <c r="B229" s="9"/>
      <c r="C229" s="9"/>
      <c r="D229" s="9"/>
      <c r="E229" s="14"/>
      <c r="F229" s="15"/>
      <c r="G229" s="16" t="str">
        <f aca="false">IF(N(E229)=0,"",E229*IF(F229="Ja",2,1))</f>
        <v/>
      </c>
      <c r="H229" s="17" t="str">
        <f aca="false">IF(G229="","",SUM($G$6:G229))</f>
        <v/>
      </c>
      <c r="I229" s="18" t="str">
        <f aca="false">IF(G229="","",ROUND((MIN(H229,20000)-MIN(H229-G229,20000))*$B$3+(G229-(MIN(H229,20000)-MIN(H229-G229,20000)))*$D$3,2))</f>
        <v/>
      </c>
    </row>
    <row r="230" customFormat="false" ht="15" hidden="false" customHeight="false" outlineLevel="0" collapsed="false">
      <c r="A230" s="13"/>
      <c r="B230" s="9"/>
      <c r="C230" s="9"/>
      <c r="D230" s="9"/>
      <c r="E230" s="14"/>
      <c r="F230" s="15"/>
      <c r="G230" s="16" t="str">
        <f aca="false">IF(N(E230)=0,"",E230*IF(F230="Ja",2,1))</f>
        <v/>
      </c>
      <c r="H230" s="17" t="str">
        <f aca="false">IF(G230="","",SUM($G$6:G230))</f>
        <v/>
      </c>
      <c r="I230" s="18" t="str">
        <f aca="false">IF(G230="","",ROUND((MIN(H230,20000)-MIN(H230-G230,20000))*$B$3+(G230-(MIN(H230,20000)-MIN(H230-G230,20000)))*$D$3,2))</f>
        <v/>
      </c>
    </row>
    <row r="231" customFormat="false" ht="15" hidden="false" customHeight="false" outlineLevel="0" collapsed="false">
      <c r="A231" s="13"/>
      <c r="B231" s="9"/>
      <c r="C231" s="9"/>
      <c r="D231" s="9"/>
      <c r="E231" s="14"/>
      <c r="F231" s="15"/>
      <c r="G231" s="16" t="str">
        <f aca="false">IF(N(E231)=0,"",E231*IF(F231="Ja",2,1))</f>
        <v/>
      </c>
      <c r="H231" s="17" t="str">
        <f aca="false">IF(G231="","",SUM($G$6:G231))</f>
        <v/>
      </c>
      <c r="I231" s="18" t="str">
        <f aca="false">IF(G231="","",ROUND((MIN(H231,20000)-MIN(H231-G231,20000))*$B$3+(G231-(MIN(H231,20000)-MIN(H231-G231,20000)))*$D$3,2))</f>
        <v/>
      </c>
    </row>
    <row r="232" customFormat="false" ht="15" hidden="false" customHeight="false" outlineLevel="0" collapsed="false">
      <c r="A232" s="13"/>
      <c r="B232" s="9"/>
      <c r="C232" s="9"/>
      <c r="D232" s="9"/>
      <c r="E232" s="14"/>
      <c r="F232" s="15"/>
      <c r="G232" s="16" t="str">
        <f aca="false">IF(N(E232)=0,"",E232*IF(F232="Ja",2,1))</f>
        <v/>
      </c>
      <c r="H232" s="17" t="str">
        <f aca="false">IF(G232="","",SUM($G$6:G232))</f>
        <v/>
      </c>
      <c r="I232" s="18" t="str">
        <f aca="false">IF(G232="","",ROUND((MIN(H232,20000)-MIN(H232-G232,20000))*$B$3+(G232-(MIN(H232,20000)-MIN(H232-G232,20000)))*$D$3,2))</f>
        <v/>
      </c>
    </row>
    <row r="233" customFormat="false" ht="15" hidden="false" customHeight="false" outlineLevel="0" collapsed="false">
      <c r="A233" s="13"/>
      <c r="B233" s="9"/>
      <c r="C233" s="9"/>
      <c r="D233" s="9"/>
      <c r="E233" s="14"/>
      <c r="F233" s="15"/>
      <c r="G233" s="16" t="str">
        <f aca="false">IF(N(E233)=0,"",E233*IF(F233="Ja",2,1))</f>
        <v/>
      </c>
      <c r="H233" s="17" t="str">
        <f aca="false">IF(G233="","",SUM($G$6:G233))</f>
        <v/>
      </c>
      <c r="I233" s="18" t="str">
        <f aca="false">IF(G233="","",ROUND((MIN(H233,20000)-MIN(H233-G233,20000))*$B$3+(G233-(MIN(H233,20000)-MIN(H233-G233,20000)))*$D$3,2))</f>
        <v/>
      </c>
    </row>
    <row r="234" customFormat="false" ht="15" hidden="false" customHeight="false" outlineLevel="0" collapsed="false">
      <c r="A234" s="13"/>
      <c r="B234" s="9"/>
      <c r="C234" s="9"/>
      <c r="D234" s="9"/>
      <c r="E234" s="14"/>
      <c r="F234" s="15"/>
      <c r="G234" s="16" t="str">
        <f aca="false">IF(N(E234)=0,"",E234*IF(F234="Ja",2,1))</f>
        <v/>
      </c>
      <c r="H234" s="17" t="str">
        <f aca="false">IF(G234="","",SUM($G$6:G234))</f>
        <v/>
      </c>
      <c r="I234" s="18" t="str">
        <f aca="false">IF(G234="","",ROUND((MIN(H234,20000)-MIN(H234-G234,20000))*$B$3+(G234-(MIN(H234,20000)-MIN(H234-G234,20000)))*$D$3,2))</f>
        <v/>
      </c>
    </row>
    <row r="235" customFormat="false" ht="15" hidden="false" customHeight="false" outlineLevel="0" collapsed="false">
      <c r="A235" s="13"/>
      <c r="B235" s="9"/>
      <c r="C235" s="9"/>
      <c r="D235" s="9"/>
      <c r="E235" s="14"/>
      <c r="F235" s="15"/>
      <c r="G235" s="16" t="str">
        <f aca="false">IF(N(E235)=0,"",E235*IF(F235="Ja",2,1))</f>
        <v/>
      </c>
      <c r="H235" s="17" t="str">
        <f aca="false">IF(G235="","",SUM($G$6:G235))</f>
        <v/>
      </c>
      <c r="I235" s="18" t="str">
        <f aca="false">IF(G235="","",ROUND((MIN(H235,20000)-MIN(H235-G235,20000))*$B$3+(G235-(MIN(H235,20000)-MIN(H235-G235,20000)))*$D$3,2))</f>
        <v/>
      </c>
    </row>
    <row r="236" customFormat="false" ht="15" hidden="false" customHeight="false" outlineLevel="0" collapsed="false">
      <c r="A236" s="13"/>
      <c r="B236" s="9"/>
      <c r="C236" s="9"/>
      <c r="D236" s="9"/>
      <c r="E236" s="14"/>
      <c r="F236" s="15"/>
      <c r="G236" s="16" t="str">
        <f aca="false">IF(N(E236)=0,"",E236*IF(F236="Ja",2,1))</f>
        <v/>
      </c>
      <c r="H236" s="17" t="str">
        <f aca="false">IF(G236="","",SUM($G$6:G236))</f>
        <v/>
      </c>
      <c r="I236" s="18" t="str">
        <f aca="false">IF(G236="","",ROUND((MIN(H236,20000)-MIN(H236-G236,20000))*$B$3+(G236-(MIN(H236,20000)-MIN(H236-G236,20000)))*$D$3,2))</f>
        <v/>
      </c>
    </row>
    <row r="237" customFormat="false" ht="15" hidden="false" customHeight="false" outlineLevel="0" collapsed="false">
      <c r="A237" s="13"/>
      <c r="B237" s="9"/>
      <c r="C237" s="9"/>
      <c r="D237" s="9"/>
      <c r="E237" s="14"/>
      <c r="F237" s="15"/>
      <c r="G237" s="16" t="str">
        <f aca="false">IF(N(E237)=0,"",E237*IF(F237="Ja",2,1))</f>
        <v/>
      </c>
      <c r="H237" s="17" t="str">
        <f aca="false">IF(G237="","",SUM($G$6:G237))</f>
        <v/>
      </c>
      <c r="I237" s="18" t="str">
        <f aca="false">IF(G237="","",ROUND((MIN(H237,20000)-MIN(H237-G237,20000))*$B$3+(G237-(MIN(H237,20000)-MIN(H237-G237,20000)))*$D$3,2))</f>
        <v/>
      </c>
    </row>
    <row r="238" customFormat="false" ht="15" hidden="false" customHeight="false" outlineLevel="0" collapsed="false">
      <c r="A238" s="13"/>
      <c r="B238" s="9"/>
      <c r="C238" s="9"/>
      <c r="D238" s="9"/>
      <c r="E238" s="14"/>
      <c r="F238" s="15"/>
      <c r="G238" s="16" t="str">
        <f aca="false">IF(N(E238)=0,"",E238*IF(F238="Ja",2,1))</f>
        <v/>
      </c>
      <c r="H238" s="17" t="str">
        <f aca="false">IF(G238="","",SUM($G$6:G238))</f>
        <v/>
      </c>
      <c r="I238" s="18" t="str">
        <f aca="false">IF(G238="","",ROUND((MIN(H238,20000)-MIN(H238-G238,20000))*$B$3+(G238-(MIN(H238,20000)-MIN(H238-G238,20000)))*$D$3,2))</f>
        <v/>
      </c>
    </row>
    <row r="239" customFormat="false" ht="15" hidden="false" customHeight="false" outlineLevel="0" collapsed="false">
      <c r="A239" s="13"/>
      <c r="B239" s="9"/>
      <c r="C239" s="9"/>
      <c r="D239" s="9"/>
      <c r="E239" s="14"/>
      <c r="F239" s="15"/>
      <c r="G239" s="16" t="str">
        <f aca="false">IF(N(E239)=0,"",E239*IF(F239="Ja",2,1))</f>
        <v/>
      </c>
      <c r="H239" s="17" t="str">
        <f aca="false">IF(G239="","",SUM($G$6:G239))</f>
        <v/>
      </c>
      <c r="I239" s="18" t="str">
        <f aca="false">IF(G239="","",ROUND((MIN(H239,20000)-MIN(H239-G239,20000))*$B$3+(G239-(MIN(H239,20000)-MIN(H239-G239,20000)))*$D$3,2))</f>
        <v/>
      </c>
    </row>
    <row r="240" customFormat="false" ht="15" hidden="false" customHeight="false" outlineLevel="0" collapsed="false">
      <c r="A240" s="13"/>
      <c r="B240" s="9"/>
      <c r="C240" s="9"/>
      <c r="D240" s="9"/>
      <c r="E240" s="14"/>
      <c r="F240" s="15"/>
      <c r="G240" s="16" t="str">
        <f aca="false">IF(N(E240)=0,"",E240*IF(F240="Ja",2,1))</f>
        <v/>
      </c>
      <c r="H240" s="17" t="str">
        <f aca="false">IF(G240="","",SUM($G$6:G240))</f>
        <v/>
      </c>
      <c r="I240" s="18" t="str">
        <f aca="false">IF(G240="","",ROUND((MIN(H240,20000)-MIN(H240-G240,20000))*$B$3+(G240-(MIN(H240,20000)-MIN(H240-G240,20000)))*$D$3,2))</f>
        <v/>
      </c>
    </row>
    <row r="241" customFormat="false" ht="15" hidden="false" customHeight="false" outlineLevel="0" collapsed="false">
      <c r="A241" s="13"/>
      <c r="B241" s="9"/>
      <c r="C241" s="9"/>
      <c r="D241" s="9"/>
      <c r="E241" s="14"/>
      <c r="F241" s="15"/>
      <c r="G241" s="16" t="str">
        <f aca="false">IF(N(E241)=0,"",E241*IF(F241="Ja",2,1))</f>
        <v/>
      </c>
      <c r="H241" s="17" t="str">
        <f aca="false">IF(G241="","",SUM($G$6:G241))</f>
        <v/>
      </c>
      <c r="I241" s="18" t="str">
        <f aca="false">IF(G241="","",ROUND((MIN(H241,20000)-MIN(H241-G241,20000))*$B$3+(G241-(MIN(H241,20000)-MIN(H241-G241,20000)))*$D$3,2))</f>
        <v/>
      </c>
    </row>
    <row r="242" customFormat="false" ht="15" hidden="false" customHeight="false" outlineLevel="0" collapsed="false">
      <c r="A242" s="13"/>
      <c r="B242" s="9"/>
      <c r="C242" s="9"/>
      <c r="D242" s="9"/>
      <c r="E242" s="14"/>
      <c r="F242" s="15"/>
      <c r="G242" s="16" t="str">
        <f aca="false">IF(N(E242)=0,"",E242*IF(F242="Ja",2,1))</f>
        <v/>
      </c>
      <c r="H242" s="17" t="str">
        <f aca="false">IF(G242="","",SUM($G$6:G242))</f>
        <v/>
      </c>
      <c r="I242" s="18" t="str">
        <f aca="false">IF(G242="","",ROUND((MIN(H242,20000)-MIN(H242-G242,20000))*$B$3+(G242-(MIN(H242,20000)-MIN(H242-G242,20000)))*$D$3,2))</f>
        <v/>
      </c>
    </row>
    <row r="243" customFormat="false" ht="15" hidden="false" customHeight="false" outlineLevel="0" collapsed="false">
      <c r="A243" s="13"/>
      <c r="B243" s="9"/>
      <c r="C243" s="9"/>
      <c r="D243" s="9"/>
      <c r="E243" s="14"/>
      <c r="F243" s="15"/>
      <c r="G243" s="16" t="str">
        <f aca="false">IF(N(E243)=0,"",E243*IF(F243="Ja",2,1))</f>
        <v/>
      </c>
      <c r="H243" s="17" t="str">
        <f aca="false">IF(G243="","",SUM($G$6:G243))</f>
        <v/>
      </c>
      <c r="I243" s="18" t="str">
        <f aca="false">IF(G243="","",ROUND((MIN(H243,20000)-MIN(H243-G243,20000))*$B$3+(G243-(MIN(H243,20000)-MIN(H243-G243,20000)))*$D$3,2))</f>
        <v/>
      </c>
    </row>
    <row r="244" customFormat="false" ht="15" hidden="false" customHeight="false" outlineLevel="0" collapsed="false">
      <c r="A244" s="13"/>
      <c r="B244" s="9"/>
      <c r="C244" s="9"/>
      <c r="D244" s="9"/>
      <c r="E244" s="14"/>
      <c r="F244" s="15"/>
      <c r="G244" s="16" t="str">
        <f aca="false">IF(N(E244)=0,"",E244*IF(F244="Ja",2,1))</f>
        <v/>
      </c>
      <c r="H244" s="17" t="str">
        <f aca="false">IF(G244="","",SUM($G$6:G244))</f>
        <v/>
      </c>
      <c r="I244" s="18" t="str">
        <f aca="false">IF(G244="","",ROUND((MIN(H244,20000)-MIN(H244-G244,20000))*$B$3+(G244-(MIN(H244,20000)-MIN(H244-G244,20000)))*$D$3,2))</f>
        <v/>
      </c>
    </row>
    <row r="245" customFormat="false" ht="15" hidden="false" customHeight="false" outlineLevel="0" collapsed="false">
      <c r="A245" s="13"/>
      <c r="B245" s="9"/>
      <c r="C245" s="9"/>
      <c r="D245" s="9"/>
      <c r="E245" s="14"/>
      <c r="F245" s="15"/>
      <c r="G245" s="16" t="str">
        <f aca="false">IF(N(E245)=0,"",E245*IF(F245="Ja",2,1))</f>
        <v/>
      </c>
      <c r="H245" s="17" t="str">
        <f aca="false">IF(G245="","",SUM($G$6:G245))</f>
        <v/>
      </c>
      <c r="I245" s="18" t="str">
        <f aca="false">IF(G245="","",ROUND((MIN(H245,20000)-MIN(H245-G245,20000))*$B$3+(G245-(MIN(H245,20000)-MIN(H245-G245,20000)))*$D$3,2))</f>
        <v/>
      </c>
    </row>
    <row r="246" customFormat="false" ht="15" hidden="false" customHeight="false" outlineLevel="0" collapsed="false">
      <c r="A246" s="13"/>
      <c r="B246" s="9"/>
      <c r="C246" s="9"/>
      <c r="D246" s="9"/>
      <c r="E246" s="14"/>
      <c r="F246" s="15"/>
      <c r="G246" s="16" t="str">
        <f aca="false">IF(N(E246)=0,"",E246*IF(F246="Ja",2,1))</f>
        <v/>
      </c>
      <c r="H246" s="17" t="str">
        <f aca="false">IF(G246="","",SUM($G$6:G246))</f>
        <v/>
      </c>
      <c r="I246" s="18" t="str">
        <f aca="false">IF(G246="","",ROUND((MIN(H246,20000)-MIN(H246-G246,20000))*$B$3+(G246-(MIN(H246,20000)-MIN(H246-G246,20000)))*$D$3,2))</f>
        <v/>
      </c>
    </row>
    <row r="247" customFormat="false" ht="15" hidden="false" customHeight="false" outlineLevel="0" collapsed="false">
      <c r="A247" s="13"/>
      <c r="B247" s="9"/>
      <c r="C247" s="9"/>
      <c r="D247" s="9"/>
      <c r="E247" s="14"/>
      <c r="F247" s="15"/>
      <c r="G247" s="16" t="str">
        <f aca="false">IF(N(E247)=0,"",E247*IF(F247="Ja",2,1))</f>
        <v/>
      </c>
      <c r="H247" s="17" t="str">
        <f aca="false">IF(G247="","",SUM($G$6:G247))</f>
        <v/>
      </c>
      <c r="I247" s="18" t="str">
        <f aca="false">IF(G247="","",ROUND((MIN(H247,20000)-MIN(H247-G247,20000))*$B$3+(G247-(MIN(H247,20000)-MIN(H247-G247,20000)))*$D$3,2))</f>
        <v/>
      </c>
    </row>
    <row r="248" customFormat="false" ht="15" hidden="false" customHeight="false" outlineLevel="0" collapsed="false">
      <c r="A248" s="13"/>
      <c r="B248" s="9"/>
      <c r="C248" s="9"/>
      <c r="D248" s="9"/>
      <c r="E248" s="14"/>
      <c r="F248" s="15"/>
      <c r="G248" s="16" t="str">
        <f aca="false">IF(N(E248)=0,"",E248*IF(F248="Ja",2,1))</f>
        <v/>
      </c>
      <c r="H248" s="17" t="str">
        <f aca="false">IF(G248="","",SUM($G$6:G248))</f>
        <v/>
      </c>
      <c r="I248" s="18" t="str">
        <f aca="false">IF(G248="","",ROUND((MIN(H248,20000)-MIN(H248-G248,20000))*$B$3+(G248-(MIN(H248,20000)-MIN(H248-G248,20000)))*$D$3,2))</f>
        <v/>
      </c>
    </row>
    <row r="249" customFormat="false" ht="15" hidden="false" customHeight="false" outlineLevel="0" collapsed="false">
      <c r="A249" s="13"/>
      <c r="B249" s="9"/>
      <c r="C249" s="9"/>
      <c r="D249" s="9"/>
      <c r="E249" s="14"/>
      <c r="F249" s="15"/>
      <c r="G249" s="16" t="str">
        <f aca="false">IF(N(E249)=0,"",E249*IF(F249="Ja",2,1))</f>
        <v/>
      </c>
      <c r="H249" s="17" t="str">
        <f aca="false">IF(G249="","",SUM($G$6:G249))</f>
        <v/>
      </c>
      <c r="I249" s="18" t="str">
        <f aca="false">IF(G249="","",ROUND((MIN(H249,20000)-MIN(H249-G249,20000))*$B$3+(G249-(MIN(H249,20000)-MIN(H249-G249,20000)))*$D$3,2))</f>
        <v/>
      </c>
    </row>
    <row r="250" customFormat="false" ht="15" hidden="false" customHeight="false" outlineLevel="0" collapsed="false">
      <c r="A250" s="13"/>
      <c r="B250" s="9"/>
      <c r="C250" s="9"/>
      <c r="D250" s="9"/>
      <c r="E250" s="14"/>
      <c r="F250" s="15"/>
      <c r="G250" s="16" t="str">
        <f aca="false">IF(N(E250)=0,"",E250*IF(F250="Ja",2,1))</f>
        <v/>
      </c>
      <c r="H250" s="17" t="str">
        <f aca="false">IF(G250="","",SUM($G$6:G250))</f>
        <v/>
      </c>
      <c r="I250" s="18" t="str">
        <f aca="false">IF(G250="","",ROUND((MIN(H250,20000)-MIN(H250-G250,20000))*$B$3+(G250-(MIN(H250,20000)-MIN(H250-G250,20000)))*$D$3,2))</f>
        <v/>
      </c>
    </row>
    <row r="251" customFormat="false" ht="15" hidden="false" customHeight="false" outlineLevel="0" collapsed="false">
      <c r="A251" s="13"/>
      <c r="B251" s="9"/>
      <c r="C251" s="9"/>
      <c r="D251" s="9"/>
      <c r="E251" s="14"/>
      <c r="F251" s="15"/>
      <c r="G251" s="16" t="str">
        <f aca="false">IF(N(E251)=0,"",E251*IF(F251="Ja",2,1))</f>
        <v/>
      </c>
      <c r="H251" s="17" t="str">
        <f aca="false">IF(G251="","",SUM($G$6:G251))</f>
        <v/>
      </c>
      <c r="I251" s="18" t="str">
        <f aca="false">IF(G251="","",ROUND((MIN(H251,20000)-MIN(H251-G251,20000))*$B$3+(G251-(MIN(H251,20000)-MIN(H251-G251,20000)))*$D$3,2))</f>
        <v/>
      </c>
    </row>
    <row r="252" customFormat="false" ht="15" hidden="false" customHeight="false" outlineLevel="0" collapsed="false">
      <c r="A252" s="13"/>
      <c r="B252" s="9"/>
      <c r="C252" s="9"/>
      <c r="D252" s="9"/>
      <c r="E252" s="14"/>
      <c r="F252" s="15"/>
      <c r="G252" s="16" t="str">
        <f aca="false">IF(N(E252)=0,"",E252*IF(F252="Ja",2,1))</f>
        <v/>
      </c>
      <c r="H252" s="17" t="str">
        <f aca="false">IF(G252="","",SUM($G$6:G252))</f>
        <v/>
      </c>
      <c r="I252" s="18" t="str">
        <f aca="false">IF(G252="","",ROUND((MIN(H252,20000)-MIN(H252-G252,20000))*$B$3+(G252-(MIN(H252,20000)-MIN(H252-G252,20000)))*$D$3,2))</f>
        <v/>
      </c>
    </row>
    <row r="253" customFormat="false" ht="15" hidden="false" customHeight="false" outlineLevel="0" collapsed="false">
      <c r="A253" s="13"/>
      <c r="B253" s="9"/>
      <c r="C253" s="9"/>
      <c r="D253" s="9"/>
      <c r="E253" s="14"/>
      <c r="F253" s="15"/>
      <c r="G253" s="16" t="str">
        <f aca="false">IF(N(E253)=0,"",E253*IF(F253="Ja",2,1))</f>
        <v/>
      </c>
      <c r="H253" s="17" t="str">
        <f aca="false">IF(G253="","",SUM($G$6:G253))</f>
        <v/>
      </c>
      <c r="I253" s="18" t="str">
        <f aca="false">IF(G253="","",ROUND((MIN(H253,20000)-MIN(H253-G253,20000))*$B$3+(G253-(MIN(H253,20000)-MIN(H253-G253,20000)))*$D$3,2))</f>
        <v/>
      </c>
    </row>
    <row r="254" customFormat="false" ht="15" hidden="false" customHeight="false" outlineLevel="0" collapsed="false">
      <c r="A254" s="13"/>
      <c r="B254" s="9"/>
      <c r="C254" s="9"/>
      <c r="D254" s="9"/>
      <c r="E254" s="14"/>
      <c r="F254" s="15"/>
      <c r="G254" s="16" t="str">
        <f aca="false">IF(N(E254)=0,"",E254*IF(F254="Ja",2,1))</f>
        <v/>
      </c>
      <c r="H254" s="17" t="str">
        <f aca="false">IF(G254="","",SUM($G$6:G254))</f>
        <v/>
      </c>
      <c r="I254" s="18" t="str">
        <f aca="false">IF(G254="","",ROUND((MIN(H254,20000)-MIN(H254-G254,20000))*$B$3+(G254-(MIN(H254,20000)-MIN(H254-G254,20000)))*$D$3,2))</f>
        <v/>
      </c>
    </row>
    <row r="255" customFormat="false" ht="15" hidden="false" customHeight="false" outlineLevel="0" collapsed="false">
      <c r="A255" s="13"/>
      <c r="B255" s="9"/>
      <c r="C255" s="9"/>
      <c r="D255" s="9"/>
      <c r="E255" s="14"/>
      <c r="F255" s="15"/>
      <c r="G255" s="16" t="str">
        <f aca="false">IF(N(E255)=0,"",E255*IF(F255="Ja",2,1))</f>
        <v/>
      </c>
      <c r="H255" s="17" t="str">
        <f aca="false">IF(G255="","",SUM($G$6:G255))</f>
        <v/>
      </c>
      <c r="I255" s="18" t="str">
        <f aca="false">IF(G255="","",ROUND((MIN(H255,20000)-MIN(H255-G255,20000))*$B$3+(G255-(MIN(H255,20000)-MIN(H255-G255,20000)))*$D$3,2))</f>
        <v/>
      </c>
    </row>
    <row r="256" customFormat="false" ht="15" hidden="false" customHeight="false" outlineLevel="0" collapsed="false">
      <c r="A256" s="13"/>
      <c r="B256" s="9"/>
      <c r="C256" s="9"/>
      <c r="D256" s="9"/>
      <c r="E256" s="14"/>
      <c r="F256" s="15"/>
      <c r="G256" s="16" t="str">
        <f aca="false">IF(N(E256)=0,"",E256*IF(F256="Ja",2,1))</f>
        <v/>
      </c>
      <c r="H256" s="17" t="str">
        <f aca="false">IF(G256="","",SUM($G$6:G256))</f>
        <v/>
      </c>
      <c r="I256" s="18" t="str">
        <f aca="false">IF(G256="","",ROUND((MIN(H256,20000)-MIN(H256-G256,20000))*$B$3+(G256-(MIN(H256,20000)-MIN(H256-G256,20000)))*$D$3,2))</f>
        <v/>
      </c>
    </row>
    <row r="257" customFormat="false" ht="15" hidden="false" customHeight="false" outlineLevel="0" collapsed="false">
      <c r="A257" s="13"/>
      <c r="B257" s="9"/>
      <c r="C257" s="9"/>
      <c r="D257" s="9"/>
      <c r="E257" s="14"/>
      <c r="F257" s="15"/>
      <c r="G257" s="16" t="str">
        <f aca="false">IF(N(E257)=0,"",E257*IF(F257="Ja",2,1))</f>
        <v/>
      </c>
      <c r="H257" s="17" t="str">
        <f aca="false">IF(G257="","",SUM($G$6:G257))</f>
        <v/>
      </c>
      <c r="I257" s="18" t="str">
        <f aca="false">IF(G257="","",ROUND((MIN(H257,20000)-MIN(H257-G257,20000))*$B$3+(G257-(MIN(H257,20000)-MIN(H257-G257,20000)))*$D$3,2))</f>
        <v/>
      </c>
    </row>
    <row r="258" customFormat="false" ht="15" hidden="false" customHeight="false" outlineLevel="0" collapsed="false">
      <c r="A258" s="13"/>
      <c r="B258" s="9"/>
      <c r="C258" s="9"/>
      <c r="D258" s="9"/>
      <c r="E258" s="14"/>
      <c r="F258" s="15"/>
      <c r="G258" s="16" t="str">
        <f aca="false">IF(N(E258)=0,"",E258*IF(F258="Ja",2,1))</f>
        <v/>
      </c>
      <c r="H258" s="17" t="str">
        <f aca="false">IF(G258="","",SUM($G$6:G258))</f>
        <v/>
      </c>
      <c r="I258" s="18" t="str">
        <f aca="false">IF(G258="","",ROUND((MIN(H258,20000)-MIN(H258-G258,20000))*$B$3+(G258-(MIN(H258,20000)-MIN(H258-G258,20000)))*$D$3,2))</f>
        <v/>
      </c>
    </row>
    <row r="259" customFormat="false" ht="15" hidden="false" customHeight="false" outlineLevel="0" collapsed="false">
      <c r="A259" s="13"/>
      <c r="B259" s="9"/>
      <c r="C259" s="9"/>
      <c r="D259" s="9"/>
      <c r="E259" s="14"/>
      <c r="F259" s="15"/>
      <c r="G259" s="16" t="str">
        <f aca="false">IF(N(E259)=0,"",E259*IF(F259="Ja",2,1))</f>
        <v/>
      </c>
      <c r="H259" s="17" t="str">
        <f aca="false">IF(G259="","",SUM($G$6:G259))</f>
        <v/>
      </c>
      <c r="I259" s="18" t="str">
        <f aca="false">IF(G259="","",ROUND((MIN(H259,20000)-MIN(H259-G259,20000))*$B$3+(G259-(MIN(H259,20000)-MIN(H259-G259,20000)))*$D$3,2))</f>
        <v/>
      </c>
    </row>
    <row r="260" customFormat="false" ht="15" hidden="false" customHeight="false" outlineLevel="0" collapsed="false">
      <c r="A260" s="13"/>
      <c r="B260" s="9"/>
      <c r="C260" s="9"/>
      <c r="D260" s="9"/>
      <c r="E260" s="14"/>
      <c r="F260" s="15"/>
      <c r="G260" s="16" t="str">
        <f aca="false">IF(N(E260)=0,"",E260*IF(F260="Ja",2,1))</f>
        <v/>
      </c>
      <c r="H260" s="17" t="str">
        <f aca="false">IF(G260="","",SUM($G$6:G260))</f>
        <v/>
      </c>
      <c r="I260" s="18" t="str">
        <f aca="false">IF(G260="","",ROUND((MIN(H260,20000)-MIN(H260-G260,20000))*$B$3+(G260-(MIN(H260,20000)-MIN(H260-G260,20000)))*$D$3,2))</f>
        <v/>
      </c>
    </row>
    <row r="261" customFormat="false" ht="15" hidden="false" customHeight="false" outlineLevel="0" collapsed="false">
      <c r="A261" s="13"/>
      <c r="B261" s="9"/>
      <c r="C261" s="9"/>
      <c r="D261" s="9"/>
      <c r="E261" s="14"/>
      <c r="F261" s="15"/>
      <c r="G261" s="16" t="str">
        <f aca="false">IF(N(E261)=0,"",E261*IF(F261="Ja",2,1))</f>
        <v/>
      </c>
      <c r="H261" s="17" t="str">
        <f aca="false">IF(G261="","",SUM($G$6:G261))</f>
        <v/>
      </c>
      <c r="I261" s="18" t="str">
        <f aca="false">IF(G261="","",ROUND((MIN(H261,20000)-MIN(H261-G261,20000))*$B$3+(G261-(MIN(H261,20000)-MIN(H261-G261,20000)))*$D$3,2))</f>
        <v/>
      </c>
    </row>
    <row r="262" customFormat="false" ht="15" hidden="false" customHeight="false" outlineLevel="0" collapsed="false">
      <c r="A262" s="13"/>
      <c r="B262" s="9"/>
      <c r="C262" s="9"/>
      <c r="D262" s="9"/>
      <c r="E262" s="14"/>
      <c r="F262" s="15"/>
      <c r="G262" s="16" t="str">
        <f aca="false">IF(N(E262)=0,"",E262*IF(F262="Ja",2,1))</f>
        <v/>
      </c>
      <c r="H262" s="17" t="str">
        <f aca="false">IF(G262="","",SUM($G$6:G262))</f>
        <v/>
      </c>
      <c r="I262" s="18" t="str">
        <f aca="false">IF(G262="","",ROUND((MIN(H262,20000)-MIN(H262-G262,20000))*$B$3+(G262-(MIN(H262,20000)-MIN(H262-G262,20000)))*$D$3,2))</f>
        <v/>
      </c>
    </row>
    <row r="263" customFormat="false" ht="15" hidden="false" customHeight="false" outlineLevel="0" collapsed="false">
      <c r="A263" s="13"/>
      <c r="B263" s="9"/>
      <c r="C263" s="9"/>
      <c r="D263" s="9"/>
      <c r="E263" s="14"/>
      <c r="F263" s="15"/>
      <c r="G263" s="16" t="str">
        <f aca="false">IF(N(E263)=0,"",E263*IF(F263="Ja",2,1))</f>
        <v/>
      </c>
      <c r="H263" s="17" t="str">
        <f aca="false">IF(G263="","",SUM($G$6:G263))</f>
        <v/>
      </c>
      <c r="I263" s="18" t="str">
        <f aca="false">IF(G263="","",ROUND((MIN(H263,20000)-MIN(H263-G263,20000))*$B$3+(G263-(MIN(H263,20000)-MIN(H263-G263,20000)))*$D$3,2))</f>
        <v/>
      </c>
    </row>
    <row r="264" customFormat="false" ht="15" hidden="false" customHeight="false" outlineLevel="0" collapsed="false">
      <c r="A264" s="13"/>
      <c r="B264" s="9"/>
      <c r="C264" s="9"/>
      <c r="D264" s="9"/>
      <c r="E264" s="14"/>
      <c r="F264" s="15"/>
      <c r="G264" s="16" t="str">
        <f aca="false">IF(N(E264)=0,"",E264*IF(F264="Ja",2,1))</f>
        <v/>
      </c>
      <c r="H264" s="17" t="str">
        <f aca="false">IF(G264="","",SUM($G$6:G264))</f>
        <v/>
      </c>
      <c r="I264" s="18" t="str">
        <f aca="false">IF(G264="","",ROUND((MIN(H264,20000)-MIN(H264-G264,20000))*$B$3+(G264-(MIN(H264,20000)-MIN(H264-G264,20000)))*$D$3,2))</f>
        <v/>
      </c>
    </row>
    <row r="265" customFormat="false" ht="15" hidden="false" customHeight="false" outlineLevel="0" collapsed="false">
      <c r="A265" s="13"/>
      <c r="B265" s="9"/>
      <c r="C265" s="9"/>
      <c r="D265" s="9"/>
      <c r="E265" s="14"/>
      <c r="F265" s="15"/>
      <c r="G265" s="16" t="str">
        <f aca="false">IF(N(E265)=0,"",E265*IF(F265="Ja",2,1))</f>
        <v/>
      </c>
      <c r="H265" s="17" t="str">
        <f aca="false">IF(G265="","",SUM($G$6:G265))</f>
        <v/>
      </c>
      <c r="I265" s="18" t="str">
        <f aca="false">IF(G265="","",ROUND((MIN(H265,20000)-MIN(H265-G265,20000))*$B$3+(G265-(MIN(H265,20000)-MIN(H265-G265,20000)))*$D$3,2))</f>
        <v/>
      </c>
    </row>
    <row r="266" customFormat="false" ht="15" hidden="false" customHeight="false" outlineLevel="0" collapsed="false">
      <c r="A266" s="13"/>
      <c r="B266" s="9"/>
      <c r="C266" s="9"/>
      <c r="D266" s="9"/>
      <c r="E266" s="14"/>
      <c r="F266" s="15"/>
      <c r="G266" s="16" t="str">
        <f aca="false">IF(N(E266)=0,"",E266*IF(F266="Ja",2,1))</f>
        <v/>
      </c>
      <c r="H266" s="17" t="str">
        <f aca="false">IF(G266="","",SUM($G$6:G266))</f>
        <v/>
      </c>
      <c r="I266" s="18" t="str">
        <f aca="false">IF(G266="","",ROUND((MIN(H266,20000)-MIN(H266-G266,20000))*$B$3+(G266-(MIN(H266,20000)-MIN(H266-G266,20000)))*$D$3,2))</f>
        <v/>
      </c>
    </row>
    <row r="267" customFormat="false" ht="15" hidden="false" customHeight="false" outlineLevel="0" collapsed="false">
      <c r="A267" s="13"/>
      <c r="B267" s="9"/>
      <c r="C267" s="9"/>
      <c r="D267" s="9"/>
      <c r="E267" s="14"/>
      <c r="F267" s="15"/>
      <c r="G267" s="16" t="str">
        <f aca="false">IF(N(E267)=0,"",E267*IF(F267="Ja",2,1))</f>
        <v/>
      </c>
      <c r="H267" s="17" t="str">
        <f aca="false">IF(G267="","",SUM($G$6:G267))</f>
        <v/>
      </c>
      <c r="I267" s="18" t="str">
        <f aca="false">IF(G267="","",ROUND((MIN(H267,20000)-MIN(H267-G267,20000))*$B$3+(G267-(MIN(H267,20000)-MIN(H267-G267,20000)))*$D$3,2))</f>
        <v/>
      </c>
    </row>
    <row r="268" customFormat="false" ht="15" hidden="false" customHeight="false" outlineLevel="0" collapsed="false">
      <c r="A268" s="13"/>
      <c r="B268" s="9"/>
      <c r="C268" s="9"/>
      <c r="D268" s="9"/>
      <c r="E268" s="14"/>
      <c r="F268" s="15"/>
      <c r="G268" s="16" t="str">
        <f aca="false">IF(N(E268)=0,"",E268*IF(F268="Ja",2,1))</f>
        <v/>
      </c>
      <c r="H268" s="17" t="str">
        <f aca="false">IF(G268="","",SUM($G$6:G268))</f>
        <v/>
      </c>
      <c r="I268" s="18" t="str">
        <f aca="false">IF(G268="","",ROUND((MIN(H268,20000)-MIN(H268-G268,20000))*$B$3+(G268-(MIN(H268,20000)-MIN(H268-G268,20000)))*$D$3,2))</f>
        <v/>
      </c>
    </row>
    <row r="269" customFormat="false" ht="15" hidden="false" customHeight="false" outlineLevel="0" collapsed="false">
      <c r="A269" s="13"/>
      <c r="B269" s="9"/>
      <c r="C269" s="9"/>
      <c r="D269" s="9"/>
      <c r="E269" s="14"/>
      <c r="F269" s="15"/>
      <c r="G269" s="16" t="str">
        <f aca="false">IF(N(E269)=0,"",E269*IF(F269="Ja",2,1))</f>
        <v/>
      </c>
      <c r="H269" s="17" t="str">
        <f aca="false">IF(G269="","",SUM($G$6:G269))</f>
        <v/>
      </c>
      <c r="I269" s="18" t="str">
        <f aca="false">IF(G269="","",ROUND((MIN(H269,20000)-MIN(H269-G269,20000))*$B$3+(G269-(MIN(H269,20000)-MIN(H269-G269,20000)))*$D$3,2))</f>
        <v/>
      </c>
    </row>
    <row r="270" customFormat="false" ht="15" hidden="false" customHeight="false" outlineLevel="0" collapsed="false">
      <c r="A270" s="13"/>
      <c r="B270" s="9"/>
      <c r="C270" s="9"/>
      <c r="D270" s="9"/>
      <c r="E270" s="14"/>
      <c r="F270" s="15"/>
      <c r="G270" s="16" t="str">
        <f aca="false">IF(N(E270)=0,"",E270*IF(F270="Ja",2,1))</f>
        <v/>
      </c>
      <c r="H270" s="17" t="str">
        <f aca="false">IF(G270="","",SUM($G$6:G270))</f>
        <v/>
      </c>
      <c r="I270" s="18" t="str">
        <f aca="false">IF(G270="","",ROUND((MIN(H270,20000)-MIN(H270-G270,20000))*$B$3+(G270-(MIN(H270,20000)-MIN(H270-G270,20000)))*$D$3,2))</f>
        <v/>
      </c>
    </row>
    <row r="271" customFormat="false" ht="15" hidden="false" customHeight="false" outlineLevel="0" collapsed="false">
      <c r="A271" s="13"/>
      <c r="B271" s="9"/>
      <c r="C271" s="9"/>
      <c r="D271" s="9"/>
      <c r="E271" s="14"/>
      <c r="F271" s="15"/>
      <c r="G271" s="16" t="str">
        <f aca="false">IF(N(E271)=0,"",E271*IF(F271="Ja",2,1))</f>
        <v/>
      </c>
      <c r="H271" s="17" t="str">
        <f aca="false">IF(G271="","",SUM($G$6:G271))</f>
        <v/>
      </c>
      <c r="I271" s="18" t="str">
        <f aca="false">IF(G271="","",ROUND((MIN(H271,20000)-MIN(H271-G271,20000))*$B$3+(G271-(MIN(H271,20000)-MIN(H271-G271,20000)))*$D$3,2))</f>
        <v/>
      </c>
    </row>
    <row r="272" customFormat="false" ht="15" hidden="false" customHeight="false" outlineLevel="0" collapsed="false">
      <c r="A272" s="13"/>
      <c r="B272" s="9"/>
      <c r="C272" s="9"/>
      <c r="D272" s="9"/>
      <c r="E272" s="14"/>
      <c r="F272" s="15"/>
      <c r="G272" s="16" t="str">
        <f aca="false">IF(N(E272)=0,"",E272*IF(F272="Ja",2,1))</f>
        <v/>
      </c>
      <c r="H272" s="17" t="str">
        <f aca="false">IF(G272="","",SUM($G$6:G272))</f>
        <v/>
      </c>
      <c r="I272" s="18" t="str">
        <f aca="false">IF(G272="","",ROUND((MIN(H272,20000)-MIN(H272-G272,20000))*$B$3+(G272-(MIN(H272,20000)-MIN(H272-G272,20000)))*$D$3,2))</f>
        <v/>
      </c>
    </row>
    <row r="273" customFormat="false" ht="15" hidden="false" customHeight="false" outlineLevel="0" collapsed="false">
      <c r="A273" s="13"/>
      <c r="B273" s="9"/>
      <c r="C273" s="9"/>
      <c r="D273" s="9"/>
      <c r="E273" s="14"/>
      <c r="F273" s="15"/>
      <c r="G273" s="16" t="str">
        <f aca="false">IF(N(E273)=0,"",E273*IF(F273="Ja",2,1))</f>
        <v/>
      </c>
      <c r="H273" s="17" t="str">
        <f aca="false">IF(G273="","",SUM($G$6:G273))</f>
        <v/>
      </c>
      <c r="I273" s="18" t="str">
        <f aca="false">IF(G273="","",ROUND((MIN(H273,20000)-MIN(H273-G273,20000))*$B$3+(G273-(MIN(H273,20000)-MIN(H273-G273,20000)))*$D$3,2))</f>
        <v/>
      </c>
    </row>
    <row r="274" customFormat="false" ht="15" hidden="false" customHeight="false" outlineLevel="0" collapsed="false">
      <c r="A274" s="13"/>
      <c r="B274" s="9"/>
      <c r="C274" s="9"/>
      <c r="D274" s="9"/>
      <c r="E274" s="14"/>
      <c r="F274" s="15"/>
      <c r="G274" s="16" t="str">
        <f aca="false">IF(N(E274)=0,"",E274*IF(F274="Ja",2,1))</f>
        <v/>
      </c>
      <c r="H274" s="17" t="str">
        <f aca="false">IF(G274="","",SUM($G$6:G274))</f>
        <v/>
      </c>
      <c r="I274" s="18" t="str">
        <f aca="false">IF(G274="","",ROUND((MIN(H274,20000)-MIN(H274-G274,20000))*$B$3+(G274-(MIN(H274,20000)-MIN(H274-G274,20000)))*$D$3,2))</f>
        <v/>
      </c>
    </row>
    <row r="275" customFormat="false" ht="15" hidden="false" customHeight="false" outlineLevel="0" collapsed="false">
      <c r="A275" s="13"/>
      <c r="B275" s="9"/>
      <c r="C275" s="9"/>
      <c r="D275" s="9"/>
      <c r="E275" s="14"/>
      <c r="F275" s="15"/>
      <c r="G275" s="16" t="str">
        <f aca="false">IF(N(E275)=0,"",E275*IF(F275="Ja",2,1))</f>
        <v/>
      </c>
      <c r="H275" s="17" t="str">
        <f aca="false">IF(G275="","",SUM($G$6:G275))</f>
        <v/>
      </c>
      <c r="I275" s="18" t="str">
        <f aca="false">IF(G275="","",ROUND((MIN(H275,20000)-MIN(H275-G275,20000))*$B$3+(G275-(MIN(H275,20000)-MIN(H275-G275,20000)))*$D$3,2))</f>
        <v/>
      </c>
    </row>
    <row r="276" customFormat="false" ht="15" hidden="false" customHeight="false" outlineLevel="0" collapsed="false">
      <c r="A276" s="13"/>
      <c r="B276" s="9"/>
      <c r="C276" s="9"/>
      <c r="D276" s="9"/>
      <c r="E276" s="14"/>
      <c r="F276" s="15"/>
      <c r="G276" s="16" t="str">
        <f aca="false">IF(N(E276)=0,"",E276*IF(F276="Ja",2,1))</f>
        <v/>
      </c>
      <c r="H276" s="17" t="str">
        <f aca="false">IF(G276="","",SUM($G$6:G276))</f>
        <v/>
      </c>
      <c r="I276" s="18" t="str">
        <f aca="false">IF(G276="","",ROUND((MIN(H276,20000)-MIN(H276-G276,20000))*$B$3+(G276-(MIN(H276,20000)-MIN(H276-G276,20000)))*$D$3,2))</f>
        <v/>
      </c>
    </row>
    <row r="277" customFormat="false" ht="15" hidden="false" customHeight="false" outlineLevel="0" collapsed="false">
      <c r="A277" s="13"/>
      <c r="B277" s="9"/>
      <c r="C277" s="9"/>
      <c r="D277" s="9"/>
      <c r="E277" s="14"/>
      <c r="F277" s="15"/>
      <c r="G277" s="16" t="str">
        <f aca="false">IF(N(E277)=0,"",E277*IF(F277="Ja",2,1))</f>
        <v/>
      </c>
      <c r="H277" s="17" t="str">
        <f aca="false">IF(G277="","",SUM($G$6:G277))</f>
        <v/>
      </c>
      <c r="I277" s="18" t="str">
        <f aca="false">IF(G277="","",ROUND((MIN(H277,20000)-MIN(H277-G277,20000))*$B$3+(G277-(MIN(H277,20000)-MIN(H277-G277,20000)))*$D$3,2))</f>
        <v/>
      </c>
    </row>
    <row r="278" customFormat="false" ht="15" hidden="false" customHeight="false" outlineLevel="0" collapsed="false">
      <c r="A278" s="13"/>
      <c r="B278" s="9"/>
      <c r="C278" s="9"/>
      <c r="D278" s="9"/>
      <c r="E278" s="14"/>
      <c r="F278" s="15"/>
      <c r="G278" s="16" t="str">
        <f aca="false">IF(N(E278)=0,"",E278*IF(F278="Ja",2,1))</f>
        <v/>
      </c>
      <c r="H278" s="17" t="str">
        <f aca="false">IF(G278="","",SUM($G$6:G278))</f>
        <v/>
      </c>
      <c r="I278" s="18" t="str">
        <f aca="false">IF(G278="","",ROUND((MIN(H278,20000)-MIN(H278-G278,20000))*$B$3+(G278-(MIN(H278,20000)-MIN(H278-G278,20000)))*$D$3,2))</f>
        <v/>
      </c>
    </row>
    <row r="279" customFormat="false" ht="15" hidden="false" customHeight="false" outlineLevel="0" collapsed="false">
      <c r="A279" s="13"/>
      <c r="B279" s="9"/>
      <c r="C279" s="9"/>
      <c r="D279" s="9"/>
      <c r="E279" s="14"/>
      <c r="F279" s="15"/>
      <c r="G279" s="16" t="str">
        <f aca="false">IF(N(E279)=0,"",E279*IF(F279="Ja",2,1))</f>
        <v/>
      </c>
      <c r="H279" s="17" t="str">
        <f aca="false">IF(G279="","",SUM($G$6:G279))</f>
        <v/>
      </c>
      <c r="I279" s="18" t="str">
        <f aca="false">IF(G279="","",ROUND((MIN(H279,20000)-MIN(H279-G279,20000))*$B$3+(G279-(MIN(H279,20000)-MIN(H279-G279,20000)))*$D$3,2))</f>
        <v/>
      </c>
    </row>
    <row r="280" customFormat="false" ht="15" hidden="false" customHeight="false" outlineLevel="0" collapsed="false">
      <c r="A280" s="13"/>
      <c r="B280" s="9"/>
      <c r="C280" s="9"/>
      <c r="D280" s="9"/>
      <c r="E280" s="14"/>
      <c r="F280" s="15"/>
      <c r="G280" s="16" t="str">
        <f aca="false">IF(N(E280)=0,"",E280*IF(F280="Ja",2,1))</f>
        <v/>
      </c>
      <c r="H280" s="17" t="str">
        <f aca="false">IF(G280="","",SUM($G$6:G280))</f>
        <v/>
      </c>
      <c r="I280" s="18" t="str">
        <f aca="false">IF(G280="","",ROUND((MIN(H280,20000)-MIN(H280-G280,20000))*$B$3+(G280-(MIN(H280,20000)-MIN(H280-G280,20000)))*$D$3,2))</f>
        <v/>
      </c>
    </row>
    <row r="281" customFormat="false" ht="15" hidden="false" customHeight="false" outlineLevel="0" collapsed="false">
      <c r="A281" s="13"/>
      <c r="B281" s="9"/>
      <c r="C281" s="9"/>
      <c r="D281" s="9"/>
      <c r="E281" s="14"/>
      <c r="F281" s="15"/>
      <c r="G281" s="16" t="str">
        <f aca="false">IF(N(E281)=0,"",E281*IF(F281="Ja",2,1))</f>
        <v/>
      </c>
      <c r="H281" s="17" t="str">
        <f aca="false">IF(G281="","",SUM($G$6:G281))</f>
        <v/>
      </c>
      <c r="I281" s="18" t="str">
        <f aca="false">IF(G281="","",ROUND((MIN(H281,20000)-MIN(H281-G281,20000))*$B$3+(G281-(MIN(H281,20000)-MIN(H281-G281,20000)))*$D$3,2))</f>
        <v/>
      </c>
    </row>
    <row r="282" customFormat="false" ht="15" hidden="false" customHeight="false" outlineLevel="0" collapsed="false">
      <c r="A282" s="13"/>
      <c r="B282" s="9"/>
      <c r="C282" s="9"/>
      <c r="D282" s="9"/>
      <c r="E282" s="14"/>
      <c r="F282" s="15"/>
      <c r="G282" s="16" t="str">
        <f aca="false">IF(N(E282)=0,"",E282*IF(F282="Ja",2,1))</f>
        <v/>
      </c>
      <c r="H282" s="17" t="str">
        <f aca="false">IF(G282="","",SUM($G$6:G282))</f>
        <v/>
      </c>
      <c r="I282" s="18" t="str">
        <f aca="false">IF(G282="","",ROUND((MIN(H282,20000)-MIN(H282-G282,20000))*$B$3+(G282-(MIN(H282,20000)-MIN(H282-G282,20000)))*$D$3,2))</f>
        <v/>
      </c>
    </row>
    <row r="283" customFormat="false" ht="15" hidden="false" customHeight="false" outlineLevel="0" collapsed="false">
      <c r="A283" s="13"/>
      <c r="B283" s="9"/>
      <c r="C283" s="9"/>
      <c r="D283" s="9"/>
      <c r="E283" s="14"/>
      <c r="F283" s="15"/>
      <c r="G283" s="16" t="str">
        <f aca="false">IF(N(E283)=0,"",E283*IF(F283="Ja",2,1))</f>
        <v/>
      </c>
      <c r="H283" s="17" t="str">
        <f aca="false">IF(G283="","",SUM($G$6:G283))</f>
        <v/>
      </c>
      <c r="I283" s="18" t="str">
        <f aca="false">IF(G283="","",ROUND((MIN(H283,20000)-MIN(H283-G283,20000))*$B$3+(G283-(MIN(H283,20000)-MIN(H283-G283,20000)))*$D$3,2))</f>
        <v/>
      </c>
    </row>
    <row r="284" customFormat="false" ht="15" hidden="false" customHeight="false" outlineLevel="0" collapsed="false">
      <c r="A284" s="13"/>
      <c r="B284" s="9"/>
      <c r="C284" s="9"/>
      <c r="D284" s="9"/>
      <c r="E284" s="14"/>
      <c r="F284" s="15"/>
      <c r="G284" s="16" t="str">
        <f aca="false">IF(N(E284)=0,"",E284*IF(F284="Ja",2,1))</f>
        <v/>
      </c>
      <c r="H284" s="17" t="str">
        <f aca="false">IF(G284="","",SUM($G$6:G284))</f>
        <v/>
      </c>
      <c r="I284" s="18" t="str">
        <f aca="false">IF(G284="","",ROUND((MIN(H284,20000)-MIN(H284-G284,20000))*$B$3+(G284-(MIN(H284,20000)-MIN(H284-G284,20000)))*$D$3,2))</f>
        <v/>
      </c>
    </row>
    <row r="285" customFormat="false" ht="15" hidden="false" customHeight="false" outlineLevel="0" collapsed="false">
      <c r="A285" s="13"/>
      <c r="B285" s="9"/>
      <c r="C285" s="9"/>
      <c r="D285" s="9"/>
      <c r="E285" s="14"/>
      <c r="F285" s="15"/>
      <c r="G285" s="16" t="str">
        <f aca="false">IF(N(E285)=0,"",E285*IF(F285="Ja",2,1))</f>
        <v/>
      </c>
      <c r="H285" s="17" t="str">
        <f aca="false">IF(G285="","",SUM($G$6:G285))</f>
        <v/>
      </c>
      <c r="I285" s="18" t="str">
        <f aca="false">IF(G285="","",ROUND((MIN(H285,20000)-MIN(H285-G285,20000))*$B$3+(G285-(MIN(H285,20000)-MIN(H285-G285,20000)))*$D$3,2))</f>
        <v/>
      </c>
    </row>
    <row r="286" customFormat="false" ht="15" hidden="false" customHeight="false" outlineLevel="0" collapsed="false">
      <c r="A286" s="13"/>
      <c r="B286" s="9"/>
      <c r="C286" s="9"/>
      <c r="D286" s="9"/>
      <c r="E286" s="14"/>
      <c r="F286" s="15"/>
      <c r="G286" s="16" t="str">
        <f aca="false">IF(N(E286)=0,"",E286*IF(F286="Ja",2,1))</f>
        <v/>
      </c>
      <c r="H286" s="17" t="str">
        <f aca="false">IF(G286="","",SUM($G$6:G286))</f>
        <v/>
      </c>
      <c r="I286" s="18" t="str">
        <f aca="false">IF(G286="","",ROUND((MIN(H286,20000)-MIN(H286-G286,20000))*$B$3+(G286-(MIN(H286,20000)-MIN(H286-G286,20000)))*$D$3,2))</f>
        <v/>
      </c>
    </row>
    <row r="287" customFormat="false" ht="15" hidden="false" customHeight="false" outlineLevel="0" collapsed="false">
      <c r="A287" s="13"/>
      <c r="B287" s="9"/>
      <c r="C287" s="9"/>
      <c r="D287" s="9"/>
      <c r="E287" s="14"/>
      <c r="F287" s="15"/>
      <c r="G287" s="16" t="str">
        <f aca="false">IF(N(E287)=0,"",E287*IF(F287="Ja",2,1))</f>
        <v/>
      </c>
      <c r="H287" s="17" t="str">
        <f aca="false">IF(G287="","",SUM($G$6:G287))</f>
        <v/>
      </c>
      <c r="I287" s="18" t="str">
        <f aca="false">IF(G287="","",ROUND((MIN(H287,20000)-MIN(H287-G287,20000))*$B$3+(G287-(MIN(H287,20000)-MIN(H287-G287,20000)))*$D$3,2))</f>
        <v/>
      </c>
    </row>
    <row r="288" customFormat="false" ht="15" hidden="false" customHeight="false" outlineLevel="0" collapsed="false">
      <c r="A288" s="13"/>
      <c r="B288" s="9"/>
      <c r="C288" s="9"/>
      <c r="D288" s="9"/>
      <c r="E288" s="14"/>
      <c r="F288" s="15"/>
      <c r="G288" s="16" t="str">
        <f aca="false">IF(N(E288)=0,"",E288*IF(F288="Ja",2,1))</f>
        <v/>
      </c>
      <c r="H288" s="17" t="str">
        <f aca="false">IF(G288="","",SUM($G$6:G288))</f>
        <v/>
      </c>
      <c r="I288" s="18" t="str">
        <f aca="false">IF(G288="","",ROUND((MIN(H288,20000)-MIN(H288-G288,20000))*$B$3+(G288-(MIN(H288,20000)-MIN(H288-G288,20000)))*$D$3,2))</f>
        <v/>
      </c>
    </row>
    <row r="289" customFormat="false" ht="15" hidden="false" customHeight="false" outlineLevel="0" collapsed="false">
      <c r="A289" s="13"/>
      <c r="B289" s="9"/>
      <c r="C289" s="9"/>
      <c r="D289" s="9"/>
      <c r="E289" s="14"/>
      <c r="F289" s="15"/>
      <c r="G289" s="16" t="str">
        <f aca="false">IF(N(E289)=0,"",E289*IF(F289="Ja",2,1))</f>
        <v/>
      </c>
      <c r="H289" s="17" t="str">
        <f aca="false">IF(G289="","",SUM($G$6:G289))</f>
        <v/>
      </c>
      <c r="I289" s="18" t="str">
        <f aca="false">IF(G289="","",ROUND((MIN(H289,20000)-MIN(H289-G289,20000))*$B$3+(G289-(MIN(H289,20000)-MIN(H289-G289,20000)))*$D$3,2))</f>
        <v/>
      </c>
    </row>
    <row r="290" customFormat="false" ht="15" hidden="false" customHeight="false" outlineLevel="0" collapsed="false">
      <c r="A290" s="13"/>
      <c r="B290" s="9"/>
      <c r="C290" s="9"/>
      <c r="D290" s="9"/>
      <c r="E290" s="14"/>
      <c r="F290" s="15"/>
      <c r="G290" s="16" t="str">
        <f aca="false">IF(N(E290)=0,"",E290*IF(F290="Ja",2,1))</f>
        <v/>
      </c>
      <c r="H290" s="17" t="str">
        <f aca="false">IF(G290="","",SUM($G$6:G290))</f>
        <v/>
      </c>
      <c r="I290" s="18" t="str">
        <f aca="false">IF(G290="","",ROUND((MIN(H290,20000)-MIN(H290-G290,20000))*$B$3+(G290-(MIN(H290,20000)-MIN(H290-G290,20000)))*$D$3,2))</f>
        <v/>
      </c>
    </row>
    <row r="291" customFormat="false" ht="15" hidden="false" customHeight="false" outlineLevel="0" collapsed="false">
      <c r="A291" s="13"/>
      <c r="B291" s="9"/>
      <c r="C291" s="9"/>
      <c r="D291" s="9"/>
      <c r="E291" s="14"/>
      <c r="F291" s="15"/>
      <c r="G291" s="16" t="str">
        <f aca="false">IF(N(E291)=0,"",E291*IF(F291="Ja",2,1))</f>
        <v/>
      </c>
      <c r="H291" s="17" t="str">
        <f aca="false">IF(G291="","",SUM($G$6:G291))</f>
        <v/>
      </c>
      <c r="I291" s="18" t="str">
        <f aca="false">IF(G291="","",ROUND((MIN(H291,20000)-MIN(H291-G291,20000))*$B$3+(G291-(MIN(H291,20000)-MIN(H291-G291,20000)))*$D$3,2))</f>
        <v/>
      </c>
    </row>
    <row r="292" customFormat="false" ht="15" hidden="false" customHeight="false" outlineLevel="0" collapsed="false">
      <c r="A292" s="13"/>
      <c r="B292" s="9"/>
      <c r="C292" s="9"/>
      <c r="D292" s="9"/>
      <c r="E292" s="14"/>
      <c r="F292" s="15"/>
      <c r="G292" s="16" t="str">
        <f aca="false">IF(N(E292)=0,"",E292*IF(F292="Ja",2,1))</f>
        <v/>
      </c>
      <c r="H292" s="17" t="str">
        <f aca="false">IF(G292="","",SUM($G$6:G292))</f>
        <v/>
      </c>
      <c r="I292" s="18" t="str">
        <f aca="false">IF(G292="","",ROUND((MIN(H292,20000)-MIN(H292-G292,20000))*$B$3+(G292-(MIN(H292,20000)-MIN(H292-G292,20000)))*$D$3,2))</f>
        <v/>
      </c>
    </row>
    <row r="293" customFormat="false" ht="15" hidden="false" customHeight="false" outlineLevel="0" collapsed="false">
      <c r="A293" s="13"/>
      <c r="B293" s="9"/>
      <c r="C293" s="9"/>
      <c r="D293" s="9"/>
      <c r="E293" s="14"/>
      <c r="F293" s="15"/>
      <c r="G293" s="16" t="str">
        <f aca="false">IF(N(E293)=0,"",E293*IF(F293="Ja",2,1))</f>
        <v/>
      </c>
      <c r="H293" s="17" t="str">
        <f aca="false">IF(G293="","",SUM($G$6:G293))</f>
        <v/>
      </c>
      <c r="I293" s="18" t="str">
        <f aca="false">IF(G293="","",ROUND((MIN(H293,20000)-MIN(H293-G293,20000))*$B$3+(G293-(MIN(H293,20000)-MIN(H293-G293,20000)))*$D$3,2))</f>
        <v/>
      </c>
    </row>
    <row r="294" customFormat="false" ht="15" hidden="false" customHeight="false" outlineLevel="0" collapsed="false">
      <c r="A294" s="13"/>
      <c r="B294" s="9"/>
      <c r="C294" s="9"/>
      <c r="D294" s="9"/>
      <c r="E294" s="14"/>
      <c r="F294" s="15"/>
      <c r="G294" s="16" t="str">
        <f aca="false">IF(N(E294)=0,"",E294*IF(F294="Ja",2,1))</f>
        <v/>
      </c>
      <c r="H294" s="17" t="str">
        <f aca="false">IF(G294="","",SUM($G$6:G294))</f>
        <v/>
      </c>
      <c r="I294" s="18" t="str">
        <f aca="false">IF(G294="","",ROUND((MIN(H294,20000)-MIN(H294-G294,20000))*$B$3+(G294-(MIN(H294,20000)-MIN(H294-G294,20000)))*$D$3,2))</f>
        <v/>
      </c>
    </row>
    <row r="295" customFormat="false" ht="15" hidden="false" customHeight="false" outlineLevel="0" collapsed="false">
      <c r="A295" s="13"/>
      <c r="B295" s="9"/>
      <c r="C295" s="9"/>
      <c r="D295" s="9"/>
      <c r="E295" s="14"/>
      <c r="F295" s="15"/>
      <c r="G295" s="16" t="str">
        <f aca="false">IF(N(E295)=0,"",E295*IF(F295="Ja",2,1))</f>
        <v/>
      </c>
      <c r="H295" s="17" t="str">
        <f aca="false">IF(G295="","",SUM($G$6:G295))</f>
        <v/>
      </c>
      <c r="I295" s="18" t="str">
        <f aca="false">IF(G295="","",ROUND((MIN(H295,20000)-MIN(H295-G295,20000))*$B$3+(G295-(MIN(H295,20000)-MIN(H295-G295,20000)))*$D$3,2))</f>
        <v/>
      </c>
    </row>
    <row r="296" customFormat="false" ht="15" hidden="false" customHeight="false" outlineLevel="0" collapsed="false">
      <c r="A296" s="13"/>
      <c r="B296" s="9"/>
      <c r="C296" s="9"/>
      <c r="D296" s="9"/>
      <c r="E296" s="14"/>
      <c r="F296" s="15"/>
      <c r="G296" s="16" t="str">
        <f aca="false">IF(N(E296)=0,"",E296*IF(F296="Ja",2,1))</f>
        <v/>
      </c>
      <c r="H296" s="17" t="str">
        <f aca="false">IF(G296="","",SUM($G$6:G296))</f>
        <v/>
      </c>
      <c r="I296" s="18" t="str">
        <f aca="false">IF(G296="","",ROUND((MIN(H296,20000)-MIN(H296-G296,20000))*$B$3+(G296-(MIN(H296,20000)-MIN(H296-G296,20000)))*$D$3,2))</f>
        <v/>
      </c>
    </row>
    <row r="297" customFormat="false" ht="15" hidden="false" customHeight="false" outlineLevel="0" collapsed="false">
      <c r="A297" s="13"/>
      <c r="B297" s="9"/>
      <c r="C297" s="9"/>
      <c r="D297" s="9"/>
      <c r="E297" s="14"/>
      <c r="F297" s="15"/>
      <c r="G297" s="16" t="str">
        <f aca="false">IF(N(E297)=0,"",E297*IF(F297="Ja",2,1))</f>
        <v/>
      </c>
      <c r="H297" s="17" t="str">
        <f aca="false">IF(G297="","",SUM($G$6:G297))</f>
        <v/>
      </c>
      <c r="I297" s="18" t="str">
        <f aca="false">IF(G297="","",ROUND((MIN(H297,20000)-MIN(H297-G297,20000))*$B$3+(G297-(MIN(H297,20000)-MIN(H297-G297,20000)))*$D$3,2))</f>
        <v/>
      </c>
    </row>
    <row r="298" customFormat="false" ht="15" hidden="false" customHeight="false" outlineLevel="0" collapsed="false">
      <c r="A298" s="13"/>
      <c r="B298" s="9"/>
      <c r="C298" s="9"/>
      <c r="D298" s="9"/>
      <c r="E298" s="14"/>
      <c r="F298" s="15"/>
      <c r="G298" s="16" t="str">
        <f aca="false">IF(N(E298)=0,"",E298*IF(F298="Ja",2,1))</f>
        <v/>
      </c>
      <c r="H298" s="17" t="str">
        <f aca="false">IF(G298="","",SUM($G$6:G298))</f>
        <v/>
      </c>
      <c r="I298" s="18" t="str">
        <f aca="false">IF(G298="","",ROUND((MIN(H298,20000)-MIN(H298-G298,20000))*$B$3+(G298-(MIN(H298,20000)-MIN(H298-G298,20000)))*$D$3,2))</f>
        <v/>
      </c>
    </row>
    <row r="299" customFormat="false" ht="15" hidden="false" customHeight="false" outlineLevel="0" collapsed="false">
      <c r="A299" s="13"/>
      <c r="B299" s="9"/>
      <c r="C299" s="9"/>
      <c r="D299" s="9"/>
      <c r="E299" s="14"/>
      <c r="F299" s="15"/>
      <c r="G299" s="16" t="str">
        <f aca="false">IF(N(E299)=0,"",E299*IF(F299="Ja",2,1))</f>
        <v/>
      </c>
      <c r="H299" s="17" t="str">
        <f aca="false">IF(G299="","",SUM($G$6:G299))</f>
        <v/>
      </c>
      <c r="I299" s="18" t="str">
        <f aca="false">IF(G299="","",ROUND((MIN(H299,20000)-MIN(H299-G299,20000))*$B$3+(G299-(MIN(H299,20000)-MIN(H299-G299,20000)))*$D$3,2))</f>
        <v/>
      </c>
    </row>
    <row r="300" customFormat="false" ht="15" hidden="false" customHeight="false" outlineLevel="0" collapsed="false">
      <c r="A300" s="13"/>
      <c r="B300" s="9"/>
      <c r="C300" s="9"/>
      <c r="D300" s="9"/>
      <c r="E300" s="14"/>
      <c r="F300" s="15"/>
      <c r="G300" s="16" t="str">
        <f aca="false">IF(N(E300)=0,"",E300*IF(F300="Ja",2,1))</f>
        <v/>
      </c>
      <c r="H300" s="17" t="str">
        <f aca="false">IF(G300="","",SUM($G$6:G300))</f>
        <v/>
      </c>
      <c r="I300" s="18" t="str">
        <f aca="false">IF(G300="","",ROUND((MIN(H300,20000)-MIN(H300-G300,20000))*$B$3+(G300-(MIN(H300,20000)-MIN(H300-G300,20000)))*$D$3,2))</f>
        <v/>
      </c>
    </row>
    <row r="301" customFormat="false" ht="15" hidden="false" customHeight="false" outlineLevel="0" collapsed="false">
      <c r="A301" s="13"/>
      <c r="B301" s="9"/>
      <c r="C301" s="9"/>
      <c r="D301" s="9"/>
      <c r="E301" s="14"/>
      <c r="F301" s="15"/>
      <c r="G301" s="16" t="str">
        <f aca="false">IF(N(E301)=0,"",E301*IF(F301="Ja",2,1))</f>
        <v/>
      </c>
      <c r="H301" s="17" t="str">
        <f aca="false">IF(G301="","",SUM($G$6:G301))</f>
        <v/>
      </c>
      <c r="I301" s="18" t="str">
        <f aca="false">IF(G301="","",ROUND((MIN(H301,20000)-MIN(H301-G301,20000))*$B$3+(G301-(MIN(H301,20000)-MIN(H301-G301,20000)))*$D$3,2))</f>
        <v/>
      </c>
    </row>
    <row r="302" customFormat="false" ht="15" hidden="false" customHeight="false" outlineLevel="0" collapsed="false">
      <c r="A302" s="13"/>
      <c r="B302" s="9"/>
      <c r="C302" s="9"/>
      <c r="D302" s="9"/>
      <c r="E302" s="14"/>
      <c r="F302" s="15"/>
      <c r="G302" s="16" t="str">
        <f aca="false">IF(N(E302)=0,"",E302*IF(F302="Ja",2,1))</f>
        <v/>
      </c>
      <c r="H302" s="17" t="str">
        <f aca="false">IF(G302="","",SUM($G$6:G302))</f>
        <v/>
      </c>
      <c r="I302" s="18" t="str">
        <f aca="false">IF(G302="","",ROUND((MIN(H302,20000)-MIN(H302-G302,20000))*$B$3+(G302-(MIN(H302,20000)-MIN(H302-G302,20000)))*$D$3,2))</f>
        <v/>
      </c>
    </row>
    <row r="303" customFormat="false" ht="15" hidden="false" customHeight="false" outlineLevel="0" collapsed="false">
      <c r="A303" s="13"/>
      <c r="B303" s="9"/>
      <c r="C303" s="9"/>
      <c r="D303" s="9"/>
      <c r="E303" s="14"/>
      <c r="F303" s="15"/>
      <c r="G303" s="16" t="str">
        <f aca="false">IF(N(E303)=0,"",E303*IF(F303="Ja",2,1))</f>
        <v/>
      </c>
      <c r="H303" s="17" t="str">
        <f aca="false">IF(G303="","",SUM($G$6:G303))</f>
        <v/>
      </c>
      <c r="I303" s="18" t="str">
        <f aca="false">IF(G303="","",ROUND((MIN(H303,20000)-MIN(H303-G303,20000))*$B$3+(G303-(MIN(H303,20000)-MIN(H303-G303,20000)))*$D$3,2))</f>
        <v/>
      </c>
    </row>
    <row r="304" customFormat="false" ht="15" hidden="false" customHeight="false" outlineLevel="0" collapsed="false">
      <c r="A304" s="13"/>
      <c r="B304" s="9"/>
      <c r="C304" s="9"/>
      <c r="D304" s="9"/>
      <c r="E304" s="14"/>
      <c r="F304" s="15"/>
      <c r="G304" s="16" t="str">
        <f aca="false">IF(N(E304)=0,"",E304*IF(F304="Ja",2,1))</f>
        <v/>
      </c>
      <c r="H304" s="17" t="str">
        <f aca="false">IF(G304="","",SUM($G$6:G304))</f>
        <v/>
      </c>
      <c r="I304" s="18" t="str">
        <f aca="false">IF(G304="","",ROUND((MIN(H304,20000)-MIN(H304-G304,20000))*$B$3+(G304-(MIN(H304,20000)-MIN(H304-G304,20000)))*$D$3,2))</f>
        <v/>
      </c>
    </row>
    <row r="305" customFormat="false" ht="15" hidden="false" customHeight="false" outlineLevel="0" collapsed="false">
      <c r="A305" s="13"/>
      <c r="B305" s="9"/>
      <c r="C305" s="9"/>
      <c r="D305" s="9"/>
      <c r="E305" s="14"/>
      <c r="F305" s="15"/>
      <c r="G305" s="16" t="str">
        <f aca="false">IF(N(E305)=0,"",E305*IF(F305="Ja",2,1))</f>
        <v/>
      </c>
      <c r="H305" s="17" t="str">
        <f aca="false">IF(G305="","",SUM($G$6:G305))</f>
        <v/>
      </c>
      <c r="I305" s="18" t="str">
        <f aca="false">IF(G305="","",ROUND((MIN(H305,20000)-MIN(H305-G305,20000))*$B$3+(G305-(MIN(H305,20000)-MIN(H305-G305,20000)))*$D$3,2))</f>
        <v/>
      </c>
    </row>
    <row r="306" customFormat="false" ht="15" hidden="false" customHeight="false" outlineLevel="0" collapsed="false">
      <c r="A306" s="13"/>
      <c r="B306" s="9"/>
      <c r="C306" s="9"/>
      <c r="D306" s="9"/>
      <c r="E306" s="14"/>
      <c r="F306" s="15"/>
      <c r="G306" s="16" t="str">
        <f aca="false">IF(N(E306)=0,"",E306*IF(F306="Ja",2,1))</f>
        <v/>
      </c>
      <c r="H306" s="17" t="str">
        <f aca="false">IF(G306="","",SUM($G$6:G306))</f>
        <v/>
      </c>
      <c r="I306" s="18" t="str">
        <f aca="false">IF(G306="","",ROUND((MIN(H306,20000)-MIN(H306-G306,20000))*$B$3+(G306-(MIN(H306,20000)-MIN(H306-G306,20000)))*$D$3,2))</f>
        <v/>
      </c>
    </row>
    <row r="307" customFormat="false" ht="15" hidden="false" customHeight="false" outlineLevel="0" collapsed="false">
      <c r="A307" s="13"/>
      <c r="B307" s="9"/>
      <c r="C307" s="9"/>
      <c r="D307" s="9"/>
      <c r="E307" s="14"/>
      <c r="F307" s="15"/>
      <c r="G307" s="16" t="str">
        <f aca="false">IF(N(E307)=0,"",E307*IF(F307="Ja",2,1))</f>
        <v/>
      </c>
      <c r="H307" s="17" t="str">
        <f aca="false">IF(G307="","",SUM($G$6:G307))</f>
        <v/>
      </c>
      <c r="I307" s="18" t="str">
        <f aca="false">IF(G307="","",ROUND((MIN(H307,20000)-MIN(H307-G307,20000))*$B$3+(G307-(MIN(H307,20000)-MIN(H307-G307,20000)))*$D$3,2))</f>
        <v/>
      </c>
    </row>
    <row r="308" customFormat="false" ht="15" hidden="false" customHeight="false" outlineLevel="0" collapsed="false">
      <c r="A308" s="13"/>
      <c r="B308" s="9"/>
      <c r="C308" s="9"/>
      <c r="D308" s="9"/>
      <c r="E308" s="14"/>
      <c r="F308" s="15"/>
      <c r="G308" s="16" t="str">
        <f aca="false">IF(N(E308)=0,"",E308*IF(F308="Ja",2,1))</f>
        <v/>
      </c>
      <c r="H308" s="17" t="str">
        <f aca="false">IF(G308="","",SUM($G$6:G308))</f>
        <v/>
      </c>
      <c r="I308" s="18" t="str">
        <f aca="false">IF(G308="","",ROUND((MIN(H308,20000)-MIN(H308-G308,20000))*$B$3+(G308-(MIN(H308,20000)-MIN(H308-G308,20000)))*$D$3,2))</f>
        <v/>
      </c>
    </row>
    <row r="309" customFormat="false" ht="15" hidden="false" customHeight="false" outlineLevel="0" collapsed="false">
      <c r="A309" s="13"/>
      <c r="B309" s="9"/>
      <c r="C309" s="9"/>
      <c r="D309" s="9"/>
      <c r="E309" s="14"/>
      <c r="F309" s="15"/>
      <c r="G309" s="16" t="str">
        <f aca="false">IF(N(E309)=0,"",E309*IF(F309="Ja",2,1))</f>
        <v/>
      </c>
      <c r="H309" s="17" t="str">
        <f aca="false">IF(G309="","",SUM($G$6:G309))</f>
        <v/>
      </c>
      <c r="I309" s="18" t="str">
        <f aca="false">IF(G309="","",ROUND((MIN(H309,20000)-MIN(H309-G309,20000))*$B$3+(G309-(MIN(H309,20000)-MIN(H309-G309,20000)))*$D$3,2))</f>
        <v/>
      </c>
    </row>
    <row r="310" customFormat="false" ht="15" hidden="false" customHeight="false" outlineLevel="0" collapsed="false">
      <c r="A310" s="13"/>
      <c r="B310" s="9"/>
      <c r="C310" s="9"/>
      <c r="D310" s="9"/>
      <c r="E310" s="14"/>
      <c r="F310" s="15"/>
      <c r="G310" s="16" t="str">
        <f aca="false">IF(N(E310)=0,"",E310*IF(F310="Ja",2,1))</f>
        <v/>
      </c>
      <c r="H310" s="17" t="str">
        <f aca="false">IF(G310="","",SUM($G$6:G310))</f>
        <v/>
      </c>
      <c r="I310" s="18" t="str">
        <f aca="false">IF(G310="","",ROUND((MIN(H310,20000)-MIN(H310-G310,20000))*$B$3+(G310-(MIN(H310,20000)-MIN(H310-G310,20000)))*$D$3,2))</f>
        <v/>
      </c>
    </row>
    <row r="311" customFormat="false" ht="15" hidden="false" customHeight="false" outlineLevel="0" collapsed="false">
      <c r="A311" s="13"/>
      <c r="B311" s="9"/>
      <c r="C311" s="9"/>
      <c r="D311" s="9"/>
      <c r="E311" s="14"/>
      <c r="F311" s="15"/>
      <c r="G311" s="16" t="str">
        <f aca="false">IF(N(E311)=0,"",E311*IF(F311="Ja",2,1))</f>
        <v/>
      </c>
      <c r="H311" s="17" t="str">
        <f aca="false">IF(G311="","",SUM($G$6:G311))</f>
        <v/>
      </c>
      <c r="I311" s="18" t="str">
        <f aca="false">IF(G311="","",ROUND((MIN(H311,20000)-MIN(H311-G311,20000))*$B$3+(G311-(MIN(H311,20000)-MIN(H311-G311,20000)))*$D$3,2))</f>
        <v/>
      </c>
    </row>
    <row r="312" customFormat="false" ht="15" hidden="false" customHeight="false" outlineLevel="0" collapsed="false">
      <c r="A312" s="13"/>
      <c r="B312" s="9"/>
      <c r="C312" s="9"/>
      <c r="D312" s="9"/>
      <c r="E312" s="14"/>
      <c r="F312" s="15"/>
      <c r="G312" s="16" t="str">
        <f aca="false">IF(N(E312)=0,"",E312*IF(F312="Ja",2,1))</f>
        <v/>
      </c>
      <c r="H312" s="17" t="str">
        <f aca="false">IF(G312="","",SUM($G$6:G312))</f>
        <v/>
      </c>
      <c r="I312" s="18" t="str">
        <f aca="false">IF(G312="","",ROUND((MIN(H312,20000)-MIN(H312-G312,20000))*$B$3+(G312-(MIN(H312,20000)-MIN(H312-G312,20000)))*$D$3,2))</f>
        <v/>
      </c>
    </row>
    <row r="313" customFormat="false" ht="15" hidden="false" customHeight="false" outlineLevel="0" collapsed="false">
      <c r="A313" s="13"/>
      <c r="B313" s="9"/>
      <c r="C313" s="9"/>
      <c r="D313" s="9"/>
      <c r="E313" s="14"/>
      <c r="F313" s="15"/>
      <c r="G313" s="16" t="str">
        <f aca="false">IF(N(E313)=0,"",E313*IF(F313="Ja",2,1))</f>
        <v/>
      </c>
      <c r="H313" s="17" t="str">
        <f aca="false">IF(G313="","",SUM($G$6:G313))</f>
        <v/>
      </c>
      <c r="I313" s="18" t="str">
        <f aca="false">IF(G313="","",ROUND((MIN(H313,20000)-MIN(H313-G313,20000))*$B$3+(G313-(MIN(H313,20000)-MIN(H313-G313,20000)))*$D$3,2))</f>
        <v/>
      </c>
    </row>
    <row r="314" customFormat="false" ht="15" hidden="false" customHeight="false" outlineLevel="0" collapsed="false">
      <c r="A314" s="13"/>
      <c r="B314" s="9"/>
      <c r="C314" s="9"/>
      <c r="D314" s="9"/>
      <c r="E314" s="14"/>
      <c r="F314" s="15"/>
      <c r="G314" s="16" t="str">
        <f aca="false">IF(N(E314)=0,"",E314*IF(F314="Ja",2,1))</f>
        <v/>
      </c>
      <c r="H314" s="17" t="str">
        <f aca="false">IF(G314="","",SUM($G$6:G314))</f>
        <v/>
      </c>
      <c r="I314" s="18" t="str">
        <f aca="false">IF(G314="","",ROUND((MIN(H314,20000)-MIN(H314-G314,20000))*$B$3+(G314-(MIN(H314,20000)-MIN(H314-G314,20000)))*$D$3,2))</f>
        <v/>
      </c>
    </row>
    <row r="315" customFormat="false" ht="15" hidden="false" customHeight="false" outlineLevel="0" collapsed="false">
      <c r="A315" s="13"/>
      <c r="B315" s="9"/>
      <c r="C315" s="9"/>
      <c r="D315" s="9"/>
      <c r="E315" s="14"/>
      <c r="F315" s="15"/>
      <c r="G315" s="16" t="str">
        <f aca="false">IF(N(E315)=0,"",E315*IF(F315="Ja",2,1))</f>
        <v/>
      </c>
      <c r="H315" s="17" t="str">
        <f aca="false">IF(G315="","",SUM($G$6:G315))</f>
        <v/>
      </c>
      <c r="I315" s="18" t="str">
        <f aca="false">IF(G315="","",ROUND((MIN(H315,20000)-MIN(H315-G315,20000))*$B$3+(G315-(MIN(H315,20000)-MIN(H315-G315,20000)))*$D$3,2))</f>
        <v/>
      </c>
    </row>
    <row r="316" customFormat="false" ht="15" hidden="false" customHeight="false" outlineLevel="0" collapsed="false">
      <c r="A316" s="13"/>
      <c r="B316" s="9"/>
      <c r="C316" s="9"/>
      <c r="D316" s="9"/>
      <c r="E316" s="14"/>
      <c r="F316" s="15"/>
      <c r="G316" s="16" t="str">
        <f aca="false">IF(N(E316)=0,"",E316*IF(F316="Ja",2,1))</f>
        <v/>
      </c>
      <c r="H316" s="17" t="str">
        <f aca="false">IF(G316="","",SUM($G$6:G316))</f>
        <v/>
      </c>
      <c r="I316" s="18" t="str">
        <f aca="false">IF(G316="","",ROUND((MIN(H316,20000)-MIN(H316-G316,20000))*$B$3+(G316-(MIN(H316,20000)-MIN(H316-G316,20000)))*$D$3,2))</f>
        <v/>
      </c>
    </row>
    <row r="317" customFormat="false" ht="15" hidden="false" customHeight="false" outlineLevel="0" collapsed="false">
      <c r="A317" s="13"/>
      <c r="B317" s="9"/>
      <c r="C317" s="9"/>
      <c r="D317" s="9"/>
      <c r="E317" s="14"/>
      <c r="F317" s="15"/>
      <c r="G317" s="16" t="str">
        <f aca="false">IF(N(E317)=0,"",E317*IF(F317="Ja",2,1))</f>
        <v/>
      </c>
      <c r="H317" s="17" t="str">
        <f aca="false">IF(G317="","",SUM($G$6:G317))</f>
        <v/>
      </c>
      <c r="I317" s="18" t="str">
        <f aca="false">IF(G317="","",ROUND((MIN(H317,20000)-MIN(H317-G317,20000))*$B$3+(G317-(MIN(H317,20000)-MIN(H317-G317,20000)))*$D$3,2))</f>
        <v/>
      </c>
    </row>
    <row r="318" customFormat="false" ht="15" hidden="false" customHeight="false" outlineLevel="0" collapsed="false">
      <c r="A318" s="13"/>
      <c r="B318" s="9"/>
      <c r="C318" s="9"/>
      <c r="D318" s="9"/>
      <c r="E318" s="14"/>
      <c r="F318" s="15"/>
      <c r="G318" s="16" t="str">
        <f aca="false">IF(N(E318)=0,"",E318*IF(F318="Ja",2,1))</f>
        <v/>
      </c>
      <c r="H318" s="17" t="str">
        <f aca="false">IF(G318="","",SUM($G$6:G318))</f>
        <v/>
      </c>
      <c r="I318" s="18" t="str">
        <f aca="false">IF(G318="","",ROUND((MIN(H318,20000)-MIN(H318-G318,20000))*$B$3+(G318-(MIN(H318,20000)-MIN(H318-G318,20000)))*$D$3,2))</f>
        <v/>
      </c>
    </row>
    <row r="319" customFormat="false" ht="15" hidden="false" customHeight="false" outlineLevel="0" collapsed="false">
      <c r="A319" s="13"/>
      <c r="B319" s="9"/>
      <c r="C319" s="9"/>
      <c r="D319" s="9"/>
      <c r="E319" s="14"/>
      <c r="F319" s="15"/>
      <c r="G319" s="16" t="str">
        <f aca="false">IF(N(E319)=0,"",E319*IF(F319="Ja",2,1))</f>
        <v/>
      </c>
      <c r="H319" s="17" t="str">
        <f aca="false">IF(G319="","",SUM($G$6:G319))</f>
        <v/>
      </c>
      <c r="I319" s="18" t="str">
        <f aca="false">IF(G319="","",ROUND((MIN(H319,20000)-MIN(H319-G319,20000))*$B$3+(G319-(MIN(H319,20000)-MIN(H319-G319,20000)))*$D$3,2))</f>
        <v/>
      </c>
    </row>
    <row r="320" customFormat="false" ht="15" hidden="false" customHeight="false" outlineLevel="0" collapsed="false">
      <c r="A320" s="13"/>
      <c r="B320" s="9"/>
      <c r="C320" s="9"/>
      <c r="D320" s="9"/>
      <c r="E320" s="14"/>
      <c r="F320" s="15"/>
      <c r="G320" s="16" t="str">
        <f aca="false">IF(N(E320)=0,"",E320*IF(F320="Ja",2,1))</f>
        <v/>
      </c>
      <c r="H320" s="17" t="str">
        <f aca="false">IF(G320="","",SUM($G$6:G320))</f>
        <v/>
      </c>
      <c r="I320" s="18" t="str">
        <f aca="false">IF(G320="","",ROUND((MIN(H320,20000)-MIN(H320-G320,20000))*$B$3+(G320-(MIN(H320,20000)-MIN(H320-G320,20000)))*$D$3,2))</f>
        <v/>
      </c>
    </row>
    <row r="321" customFormat="false" ht="15" hidden="false" customHeight="false" outlineLevel="0" collapsed="false">
      <c r="A321" s="13"/>
      <c r="B321" s="9"/>
      <c r="C321" s="9"/>
      <c r="D321" s="9"/>
      <c r="E321" s="14"/>
      <c r="F321" s="15"/>
      <c r="G321" s="16" t="str">
        <f aca="false">IF(N(E321)=0,"",E321*IF(F321="Ja",2,1))</f>
        <v/>
      </c>
      <c r="H321" s="17" t="str">
        <f aca="false">IF(G321="","",SUM($G$6:G321))</f>
        <v/>
      </c>
      <c r="I321" s="18" t="str">
        <f aca="false">IF(G321="","",ROUND((MIN(H321,20000)-MIN(H321-G321,20000))*$B$3+(G321-(MIN(H321,20000)-MIN(H321-G321,20000)))*$D$3,2))</f>
        <v/>
      </c>
    </row>
    <row r="322" customFormat="false" ht="15" hidden="false" customHeight="false" outlineLevel="0" collapsed="false">
      <c r="A322" s="13"/>
      <c r="B322" s="9"/>
      <c r="C322" s="9"/>
      <c r="D322" s="9"/>
      <c r="E322" s="14"/>
      <c r="F322" s="15"/>
      <c r="G322" s="16" t="str">
        <f aca="false">IF(N(E322)=0,"",E322*IF(F322="Ja",2,1))</f>
        <v/>
      </c>
      <c r="H322" s="17" t="str">
        <f aca="false">IF(G322="","",SUM($G$6:G322))</f>
        <v/>
      </c>
      <c r="I322" s="18" t="str">
        <f aca="false">IF(G322="","",ROUND((MIN(H322,20000)-MIN(H322-G322,20000))*$B$3+(G322-(MIN(H322,20000)-MIN(H322-G322,20000)))*$D$3,2))</f>
        <v/>
      </c>
    </row>
    <row r="323" customFormat="false" ht="15" hidden="false" customHeight="false" outlineLevel="0" collapsed="false">
      <c r="A323" s="13"/>
      <c r="B323" s="9"/>
      <c r="C323" s="9"/>
      <c r="D323" s="9"/>
      <c r="E323" s="14"/>
      <c r="F323" s="15"/>
      <c r="G323" s="16" t="str">
        <f aca="false">IF(N(E323)=0,"",E323*IF(F323="Ja",2,1))</f>
        <v/>
      </c>
      <c r="H323" s="17" t="str">
        <f aca="false">IF(G323="","",SUM($G$6:G323))</f>
        <v/>
      </c>
      <c r="I323" s="18" t="str">
        <f aca="false">IF(G323="","",ROUND((MIN(H323,20000)-MIN(H323-G323,20000))*$B$3+(G323-(MIN(H323,20000)-MIN(H323-G323,20000)))*$D$3,2))</f>
        <v/>
      </c>
    </row>
    <row r="324" customFormat="false" ht="15" hidden="false" customHeight="false" outlineLevel="0" collapsed="false">
      <c r="A324" s="13"/>
      <c r="B324" s="9"/>
      <c r="C324" s="9"/>
      <c r="D324" s="9"/>
      <c r="E324" s="14"/>
      <c r="F324" s="15"/>
      <c r="G324" s="16" t="str">
        <f aca="false">IF(N(E324)=0,"",E324*IF(F324="Ja",2,1))</f>
        <v/>
      </c>
      <c r="H324" s="17" t="str">
        <f aca="false">IF(G324="","",SUM($G$6:G324))</f>
        <v/>
      </c>
      <c r="I324" s="18" t="str">
        <f aca="false">IF(G324="","",ROUND((MIN(H324,20000)-MIN(H324-G324,20000))*$B$3+(G324-(MIN(H324,20000)-MIN(H324-G324,20000)))*$D$3,2))</f>
        <v/>
      </c>
    </row>
    <row r="325" customFormat="false" ht="15" hidden="false" customHeight="false" outlineLevel="0" collapsed="false">
      <c r="A325" s="13"/>
      <c r="B325" s="9"/>
      <c r="C325" s="9"/>
      <c r="D325" s="9"/>
      <c r="E325" s="14"/>
      <c r="F325" s="15"/>
      <c r="G325" s="16" t="str">
        <f aca="false">IF(N(E325)=0,"",E325*IF(F325="Ja",2,1))</f>
        <v/>
      </c>
      <c r="H325" s="17" t="str">
        <f aca="false">IF(G325="","",SUM($G$6:G325))</f>
        <v/>
      </c>
      <c r="I325" s="18" t="str">
        <f aca="false">IF(G325="","",ROUND((MIN(H325,20000)-MIN(H325-G325,20000))*$B$3+(G325-(MIN(H325,20000)-MIN(H325-G325,20000)))*$D$3,2))</f>
        <v/>
      </c>
    </row>
    <row r="326" customFormat="false" ht="15" hidden="false" customHeight="false" outlineLevel="0" collapsed="false">
      <c r="A326" s="13"/>
      <c r="B326" s="9"/>
      <c r="C326" s="9"/>
      <c r="D326" s="9"/>
      <c r="E326" s="14"/>
      <c r="F326" s="15"/>
      <c r="G326" s="16" t="str">
        <f aca="false">IF(N(E326)=0,"",E326*IF(F326="Ja",2,1))</f>
        <v/>
      </c>
      <c r="H326" s="17" t="str">
        <f aca="false">IF(G326="","",SUM($G$6:G326))</f>
        <v/>
      </c>
      <c r="I326" s="18" t="str">
        <f aca="false">IF(G326="","",ROUND((MIN(H326,20000)-MIN(H326-G326,20000))*$B$3+(G326-(MIN(H326,20000)-MIN(H326-G326,20000)))*$D$3,2))</f>
        <v/>
      </c>
    </row>
    <row r="327" customFormat="false" ht="15" hidden="false" customHeight="false" outlineLevel="0" collapsed="false">
      <c r="A327" s="13"/>
      <c r="B327" s="9"/>
      <c r="C327" s="9"/>
      <c r="D327" s="9"/>
      <c r="E327" s="14"/>
      <c r="F327" s="15"/>
      <c r="G327" s="16" t="str">
        <f aca="false">IF(N(E327)=0,"",E327*IF(F327="Ja",2,1))</f>
        <v/>
      </c>
      <c r="H327" s="17" t="str">
        <f aca="false">IF(G327="","",SUM($G$6:G327))</f>
        <v/>
      </c>
      <c r="I327" s="18" t="str">
        <f aca="false">IF(G327="","",ROUND((MIN(H327,20000)-MIN(H327-G327,20000))*$B$3+(G327-(MIN(H327,20000)-MIN(H327-G327,20000)))*$D$3,2))</f>
        <v/>
      </c>
    </row>
    <row r="328" customFormat="false" ht="15" hidden="false" customHeight="false" outlineLevel="0" collapsed="false">
      <c r="A328" s="13"/>
      <c r="B328" s="9"/>
      <c r="C328" s="9"/>
      <c r="D328" s="9"/>
      <c r="E328" s="14"/>
      <c r="F328" s="15"/>
      <c r="G328" s="16" t="str">
        <f aca="false">IF(N(E328)=0,"",E328*IF(F328="Ja",2,1))</f>
        <v/>
      </c>
      <c r="H328" s="17" t="str">
        <f aca="false">IF(G328="","",SUM($G$6:G328))</f>
        <v/>
      </c>
      <c r="I328" s="18" t="str">
        <f aca="false">IF(G328="","",ROUND((MIN(H328,20000)-MIN(H328-G328,20000))*$B$3+(G328-(MIN(H328,20000)-MIN(H328-G328,20000)))*$D$3,2))</f>
        <v/>
      </c>
    </row>
    <row r="329" customFormat="false" ht="15" hidden="false" customHeight="false" outlineLevel="0" collapsed="false">
      <c r="A329" s="13"/>
      <c r="B329" s="9"/>
      <c r="C329" s="9"/>
      <c r="D329" s="9"/>
      <c r="E329" s="14"/>
      <c r="F329" s="15"/>
      <c r="G329" s="16" t="str">
        <f aca="false">IF(N(E329)=0,"",E329*IF(F329="Ja",2,1))</f>
        <v/>
      </c>
      <c r="H329" s="17" t="str">
        <f aca="false">IF(G329="","",SUM($G$6:G329))</f>
        <v/>
      </c>
      <c r="I329" s="18" t="str">
        <f aca="false">IF(G329="","",ROUND((MIN(H329,20000)-MIN(H329-G329,20000))*$B$3+(G329-(MIN(H329,20000)-MIN(H329-G329,20000)))*$D$3,2))</f>
        <v/>
      </c>
    </row>
    <row r="330" customFormat="false" ht="15" hidden="false" customHeight="false" outlineLevel="0" collapsed="false">
      <c r="A330" s="13"/>
      <c r="B330" s="9"/>
      <c r="C330" s="9"/>
      <c r="D330" s="9"/>
      <c r="E330" s="14"/>
      <c r="F330" s="15"/>
      <c r="G330" s="16" t="str">
        <f aca="false">IF(N(E330)=0,"",E330*IF(F330="Ja",2,1))</f>
        <v/>
      </c>
      <c r="H330" s="17" t="str">
        <f aca="false">IF(G330="","",SUM($G$6:G330))</f>
        <v/>
      </c>
      <c r="I330" s="18" t="str">
        <f aca="false">IF(G330="","",ROUND((MIN(H330,20000)-MIN(H330-G330,20000))*$B$3+(G330-(MIN(H330,20000)-MIN(H330-G330,20000)))*$D$3,2))</f>
        <v/>
      </c>
    </row>
    <row r="331" customFormat="false" ht="15" hidden="false" customHeight="false" outlineLevel="0" collapsed="false">
      <c r="A331" s="13"/>
      <c r="B331" s="9"/>
      <c r="C331" s="9"/>
      <c r="D331" s="9"/>
      <c r="E331" s="14"/>
      <c r="F331" s="15"/>
      <c r="G331" s="16" t="str">
        <f aca="false">IF(N(E331)=0,"",E331*IF(F331="Ja",2,1))</f>
        <v/>
      </c>
      <c r="H331" s="17" t="str">
        <f aca="false">IF(G331="","",SUM($G$6:G331))</f>
        <v/>
      </c>
      <c r="I331" s="18" t="str">
        <f aca="false">IF(G331="","",ROUND((MIN(H331,20000)-MIN(H331-G331,20000))*$B$3+(G331-(MIN(H331,20000)-MIN(H331-G331,20000)))*$D$3,2))</f>
        <v/>
      </c>
    </row>
    <row r="332" customFormat="false" ht="15" hidden="false" customHeight="false" outlineLevel="0" collapsed="false">
      <c r="A332" s="13"/>
      <c r="B332" s="9"/>
      <c r="C332" s="9"/>
      <c r="D332" s="9"/>
      <c r="E332" s="14"/>
      <c r="F332" s="15"/>
      <c r="G332" s="16" t="str">
        <f aca="false">IF(N(E332)=0,"",E332*IF(F332="Ja",2,1))</f>
        <v/>
      </c>
      <c r="H332" s="17" t="str">
        <f aca="false">IF(G332="","",SUM($G$6:G332))</f>
        <v/>
      </c>
      <c r="I332" s="18" t="str">
        <f aca="false">IF(G332="","",ROUND((MIN(H332,20000)-MIN(H332-G332,20000))*$B$3+(G332-(MIN(H332,20000)-MIN(H332-G332,20000)))*$D$3,2))</f>
        <v/>
      </c>
    </row>
    <row r="333" customFormat="false" ht="15" hidden="false" customHeight="false" outlineLevel="0" collapsed="false">
      <c r="A333" s="13"/>
      <c r="B333" s="9"/>
      <c r="C333" s="9"/>
      <c r="D333" s="9"/>
      <c r="E333" s="14"/>
      <c r="F333" s="15"/>
      <c r="G333" s="16" t="str">
        <f aca="false">IF(N(E333)=0,"",E333*IF(F333="Ja",2,1))</f>
        <v/>
      </c>
      <c r="H333" s="17" t="str">
        <f aca="false">IF(G333="","",SUM($G$6:G333))</f>
        <v/>
      </c>
      <c r="I333" s="18" t="str">
        <f aca="false">IF(G333="","",ROUND((MIN(H333,20000)-MIN(H333-G333,20000))*$B$3+(G333-(MIN(H333,20000)-MIN(H333-G333,20000)))*$D$3,2))</f>
        <v/>
      </c>
    </row>
    <row r="334" customFormat="false" ht="15" hidden="false" customHeight="false" outlineLevel="0" collapsed="false">
      <c r="A334" s="13"/>
      <c r="B334" s="9"/>
      <c r="C334" s="9"/>
      <c r="D334" s="9"/>
      <c r="E334" s="14"/>
      <c r="F334" s="15"/>
      <c r="G334" s="16" t="str">
        <f aca="false">IF(N(E334)=0,"",E334*IF(F334="Ja",2,1))</f>
        <v/>
      </c>
      <c r="H334" s="17" t="str">
        <f aca="false">IF(G334="","",SUM($G$6:G334))</f>
        <v/>
      </c>
      <c r="I334" s="18" t="str">
        <f aca="false">IF(G334="","",ROUND((MIN(H334,20000)-MIN(H334-G334,20000))*$B$3+(G334-(MIN(H334,20000)-MIN(H334-G334,20000)))*$D$3,2))</f>
        <v/>
      </c>
    </row>
    <row r="335" customFormat="false" ht="15" hidden="false" customHeight="false" outlineLevel="0" collapsed="false">
      <c r="A335" s="13"/>
      <c r="B335" s="9"/>
      <c r="C335" s="9"/>
      <c r="D335" s="9"/>
      <c r="E335" s="14"/>
      <c r="F335" s="15"/>
      <c r="G335" s="16" t="str">
        <f aca="false">IF(N(E335)=0,"",E335*IF(F335="Ja",2,1))</f>
        <v/>
      </c>
      <c r="H335" s="17" t="str">
        <f aca="false">IF(G335="","",SUM($G$6:G335))</f>
        <v/>
      </c>
      <c r="I335" s="18" t="str">
        <f aca="false">IF(G335="","",ROUND((MIN(H335,20000)-MIN(H335-G335,20000))*$B$3+(G335-(MIN(H335,20000)-MIN(H335-G335,20000)))*$D$3,2))</f>
        <v/>
      </c>
    </row>
    <row r="336" customFormat="false" ht="15" hidden="false" customHeight="false" outlineLevel="0" collapsed="false">
      <c r="A336" s="13"/>
      <c r="B336" s="9"/>
      <c r="C336" s="9"/>
      <c r="D336" s="9"/>
      <c r="E336" s="14"/>
      <c r="F336" s="15"/>
      <c r="G336" s="16" t="str">
        <f aca="false">IF(N(E336)=0,"",E336*IF(F336="Ja",2,1))</f>
        <v/>
      </c>
      <c r="H336" s="17" t="str">
        <f aca="false">IF(G336="","",SUM($G$6:G336))</f>
        <v/>
      </c>
      <c r="I336" s="18" t="str">
        <f aca="false">IF(G336="","",ROUND((MIN(H336,20000)-MIN(H336-G336,20000))*$B$3+(G336-(MIN(H336,20000)-MIN(H336-G336,20000)))*$D$3,2))</f>
        <v/>
      </c>
    </row>
    <row r="337" customFormat="false" ht="15" hidden="false" customHeight="false" outlineLevel="0" collapsed="false">
      <c r="A337" s="13"/>
      <c r="B337" s="9"/>
      <c r="C337" s="9"/>
      <c r="D337" s="9"/>
      <c r="E337" s="14"/>
      <c r="F337" s="15"/>
      <c r="G337" s="16" t="str">
        <f aca="false">IF(N(E337)=0,"",E337*IF(F337="Ja",2,1))</f>
        <v/>
      </c>
      <c r="H337" s="17" t="str">
        <f aca="false">IF(G337="","",SUM($G$6:G337))</f>
        <v/>
      </c>
      <c r="I337" s="18" t="str">
        <f aca="false">IF(G337="","",ROUND((MIN(H337,20000)-MIN(H337-G337,20000))*$B$3+(G337-(MIN(H337,20000)-MIN(H337-G337,20000)))*$D$3,2))</f>
        <v/>
      </c>
    </row>
    <row r="338" customFormat="false" ht="15" hidden="false" customHeight="false" outlineLevel="0" collapsed="false">
      <c r="A338" s="13"/>
      <c r="B338" s="9"/>
      <c r="C338" s="9"/>
      <c r="D338" s="9"/>
      <c r="E338" s="14"/>
      <c r="F338" s="15"/>
      <c r="G338" s="16" t="str">
        <f aca="false">IF(N(E338)=0,"",E338*IF(F338="Ja",2,1))</f>
        <v/>
      </c>
      <c r="H338" s="17" t="str">
        <f aca="false">IF(G338="","",SUM($G$6:G338))</f>
        <v/>
      </c>
      <c r="I338" s="18" t="str">
        <f aca="false">IF(G338="","",ROUND((MIN(H338,20000)-MIN(H338-G338,20000))*$B$3+(G338-(MIN(H338,20000)-MIN(H338-G338,20000)))*$D$3,2))</f>
        <v/>
      </c>
    </row>
    <row r="339" customFormat="false" ht="15" hidden="false" customHeight="false" outlineLevel="0" collapsed="false">
      <c r="A339" s="13"/>
      <c r="B339" s="9"/>
      <c r="C339" s="9"/>
      <c r="D339" s="9"/>
      <c r="E339" s="14"/>
      <c r="F339" s="15"/>
      <c r="G339" s="16" t="str">
        <f aca="false">IF(N(E339)=0,"",E339*IF(F339="Ja",2,1))</f>
        <v/>
      </c>
      <c r="H339" s="17" t="str">
        <f aca="false">IF(G339="","",SUM($G$6:G339))</f>
        <v/>
      </c>
      <c r="I339" s="18" t="str">
        <f aca="false">IF(G339="","",ROUND((MIN(H339,20000)-MIN(H339-G339,20000))*$B$3+(G339-(MIN(H339,20000)-MIN(H339-G339,20000)))*$D$3,2))</f>
        <v/>
      </c>
    </row>
    <row r="340" customFormat="false" ht="15" hidden="false" customHeight="false" outlineLevel="0" collapsed="false">
      <c r="A340" s="13"/>
      <c r="B340" s="9"/>
      <c r="C340" s="9"/>
      <c r="D340" s="9"/>
      <c r="E340" s="14"/>
      <c r="F340" s="15"/>
      <c r="G340" s="16" t="str">
        <f aca="false">IF(N(E340)=0,"",E340*IF(F340="Ja",2,1))</f>
        <v/>
      </c>
      <c r="H340" s="17" t="str">
        <f aca="false">IF(G340="","",SUM($G$6:G340))</f>
        <v/>
      </c>
      <c r="I340" s="18" t="str">
        <f aca="false">IF(G340="","",ROUND((MIN(H340,20000)-MIN(H340-G340,20000))*$B$3+(G340-(MIN(H340,20000)-MIN(H340-G340,20000)))*$D$3,2))</f>
        <v/>
      </c>
    </row>
    <row r="341" customFormat="false" ht="15" hidden="false" customHeight="false" outlineLevel="0" collapsed="false">
      <c r="A341" s="13"/>
      <c r="B341" s="9"/>
      <c r="C341" s="9"/>
      <c r="D341" s="9"/>
      <c r="E341" s="14"/>
      <c r="F341" s="15"/>
      <c r="G341" s="16" t="str">
        <f aca="false">IF(N(E341)=0,"",E341*IF(F341="Ja",2,1))</f>
        <v/>
      </c>
      <c r="H341" s="17" t="str">
        <f aca="false">IF(G341="","",SUM($G$6:G341))</f>
        <v/>
      </c>
      <c r="I341" s="18" t="str">
        <f aca="false">IF(G341="","",ROUND((MIN(H341,20000)-MIN(H341-G341,20000))*$B$3+(G341-(MIN(H341,20000)-MIN(H341-G341,20000)))*$D$3,2))</f>
        <v/>
      </c>
    </row>
    <row r="342" customFormat="false" ht="15" hidden="false" customHeight="false" outlineLevel="0" collapsed="false">
      <c r="A342" s="13"/>
      <c r="B342" s="9"/>
      <c r="C342" s="9"/>
      <c r="D342" s="9"/>
      <c r="E342" s="14"/>
      <c r="F342" s="15"/>
      <c r="G342" s="16" t="str">
        <f aca="false">IF(N(E342)=0,"",E342*IF(F342="Ja",2,1))</f>
        <v/>
      </c>
      <c r="H342" s="17" t="str">
        <f aca="false">IF(G342="","",SUM($G$6:G342))</f>
        <v/>
      </c>
      <c r="I342" s="18" t="str">
        <f aca="false">IF(G342="","",ROUND((MIN(H342,20000)-MIN(H342-G342,20000))*$B$3+(G342-(MIN(H342,20000)-MIN(H342-G342,20000)))*$D$3,2))</f>
        <v/>
      </c>
    </row>
    <row r="343" customFormat="false" ht="15" hidden="false" customHeight="false" outlineLevel="0" collapsed="false">
      <c r="A343" s="13"/>
      <c r="B343" s="9"/>
      <c r="C343" s="9"/>
      <c r="D343" s="9"/>
      <c r="E343" s="14"/>
      <c r="F343" s="15"/>
      <c r="G343" s="16" t="str">
        <f aca="false">IF(N(E343)=0,"",E343*IF(F343="Ja",2,1))</f>
        <v/>
      </c>
      <c r="H343" s="17" t="str">
        <f aca="false">IF(G343="","",SUM($G$6:G343))</f>
        <v/>
      </c>
      <c r="I343" s="18" t="str">
        <f aca="false">IF(G343="","",ROUND((MIN(H343,20000)-MIN(H343-G343,20000))*$B$3+(G343-(MIN(H343,20000)-MIN(H343-G343,20000)))*$D$3,2))</f>
        <v/>
      </c>
    </row>
    <row r="344" customFormat="false" ht="15" hidden="false" customHeight="false" outlineLevel="0" collapsed="false">
      <c r="A344" s="13"/>
      <c r="B344" s="9"/>
      <c r="C344" s="9"/>
      <c r="D344" s="9"/>
      <c r="E344" s="14"/>
      <c r="F344" s="15"/>
      <c r="G344" s="16" t="str">
        <f aca="false">IF(N(E344)=0,"",E344*IF(F344="Ja",2,1))</f>
        <v/>
      </c>
      <c r="H344" s="17" t="str">
        <f aca="false">IF(G344="","",SUM($G$6:G344))</f>
        <v/>
      </c>
      <c r="I344" s="18" t="str">
        <f aca="false">IF(G344="","",ROUND((MIN(H344,20000)-MIN(H344-G344,20000))*$B$3+(G344-(MIN(H344,20000)-MIN(H344-G344,20000)))*$D$3,2))</f>
        <v/>
      </c>
    </row>
    <row r="345" customFormat="false" ht="15" hidden="false" customHeight="false" outlineLevel="0" collapsed="false">
      <c r="A345" s="13"/>
      <c r="B345" s="9"/>
      <c r="C345" s="9"/>
      <c r="D345" s="9"/>
      <c r="E345" s="14"/>
      <c r="F345" s="15"/>
      <c r="G345" s="16" t="str">
        <f aca="false">IF(N(E345)=0,"",E345*IF(F345="Ja",2,1))</f>
        <v/>
      </c>
      <c r="H345" s="17" t="str">
        <f aca="false">IF(G345="","",SUM($G$6:G345))</f>
        <v/>
      </c>
      <c r="I345" s="18" t="str">
        <f aca="false">IF(G345="","",ROUND((MIN(H345,20000)-MIN(H345-G345,20000))*$B$3+(G345-(MIN(H345,20000)-MIN(H345-G345,20000)))*$D$3,2))</f>
        <v/>
      </c>
    </row>
    <row r="346" customFormat="false" ht="15" hidden="false" customHeight="false" outlineLevel="0" collapsed="false">
      <c r="A346" s="13"/>
      <c r="B346" s="9"/>
      <c r="C346" s="9"/>
      <c r="D346" s="9"/>
      <c r="E346" s="14"/>
      <c r="F346" s="15"/>
      <c r="G346" s="16" t="str">
        <f aca="false">IF(N(E346)=0,"",E346*IF(F346="Ja",2,1))</f>
        <v/>
      </c>
      <c r="H346" s="17" t="str">
        <f aca="false">IF(G346="","",SUM($G$6:G346))</f>
        <v/>
      </c>
      <c r="I346" s="18" t="str">
        <f aca="false">IF(G346="","",ROUND((MIN(H346,20000)-MIN(H346-G346,20000))*$B$3+(G346-(MIN(H346,20000)-MIN(H346-G346,20000)))*$D$3,2))</f>
        <v/>
      </c>
    </row>
    <row r="347" customFormat="false" ht="15" hidden="false" customHeight="false" outlineLevel="0" collapsed="false">
      <c r="A347" s="13"/>
      <c r="B347" s="9"/>
      <c r="C347" s="9"/>
      <c r="D347" s="9"/>
      <c r="E347" s="14"/>
      <c r="F347" s="15"/>
      <c r="G347" s="16" t="str">
        <f aca="false">IF(N(E347)=0,"",E347*IF(F347="Ja",2,1))</f>
        <v/>
      </c>
      <c r="H347" s="17" t="str">
        <f aca="false">IF(G347="","",SUM($G$6:G347))</f>
        <v/>
      </c>
      <c r="I347" s="18" t="str">
        <f aca="false">IF(G347="","",ROUND((MIN(H347,20000)-MIN(H347-G347,20000))*$B$3+(G347-(MIN(H347,20000)-MIN(H347-G347,20000)))*$D$3,2))</f>
        <v/>
      </c>
    </row>
    <row r="348" customFormat="false" ht="15" hidden="false" customHeight="false" outlineLevel="0" collapsed="false">
      <c r="A348" s="13"/>
      <c r="B348" s="9"/>
      <c r="C348" s="9"/>
      <c r="D348" s="9"/>
      <c r="E348" s="14"/>
      <c r="F348" s="15"/>
      <c r="G348" s="16" t="str">
        <f aca="false">IF(N(E348)=0,"",E348*IF(F348="Ja",2,1))</f>
        <v/>
      </c>
      <c r="H348" s="17" t="str">
        <f aca="false">IF(G348="","",SUM($G$6:G348))</f>
        <v/>
      </c>
      <c r="I348" s="18" t="str">
        <f aca="false">IF(G348="","",ROUND((MIN(H348,20000)-MIN(H348-G348,20000))*$B$3+(G348-(MIN(H348,20000)-MIN(H348-G348,20000)))*$D$3,2))</f>
        <v/>
      </c>
    </row>
    <row r="349" customFormat="false" ht="15" hidden="false" customHeight="false" outlineLevel="0" collapsed="false">
      <c r="A349" s="13"/>
      <c r="B349" s="9"/>
      <c r="C349" s="9"/>
      <c r="D349" s="9"/>
      <c r="E349" s="14"/>
      <c r="F349" s="15"/>
      <c r="G349" s="16" t="str">
        <f aca="false">IF(N(E349)=0,"",E349*IF(F349="Ja",2,1))</f>
        <v/>
      </c>
      <c r="H349" s="17" t="str">
        <f aca="false">IF(G349="","",SUM($G$6:G349))</f>
        <v/>
      </c>
      <c r="I349" s="18" t="str">
        <f aca="false">IF(G349="","",ROUND((MIN(H349,20000)-MIN(H349-G349,20000))*$B$3+(G349-(MIN(H349,20000)-MIN(H349-G349,20000)))*$D$3,2))</f>
        <v/>
      </c>
    </row>
    <row r="350" customFormat="false" ht="15" hidden="false" customHeight="false" outlineLevel="0" collapsed="false">
      <c r="A350" s="13"/>
      <c r="B350" s="9"/>
      <c r="C350" s="9"/>
      <c r="D350" s="9"/>
      <c r="E350" s="14"/>
      <c r="F350" s="15"/>
      <c r="G350" s="16" t="str">
        <f aca="false">IF(N(E350)=0,"",E350*IF(F350="Ja",2,1))</f>
        <v/>
      </c>
      <c r="H350" s="17" t="str">
        <f aca="false">IF(G350="","",SUM($G$6:G350))</f>
        <v/>
      </c>
      <c r="I350" s="18" t="str">
        <f aca="false">IF(G350="","",ROUND((MIN(H350,20000)-MIN(H350-G350,20000))*$B$3+(G350-(MIN(H350,20000)-MIN(H350-G350,20000)))*$D$3,2))</f>
        <v/>
      </c>
    </row>
    <row r="351" customFormat="false" ht="15" hidden="false" customHeight="false" outlineLevel="0" collapsed="false">
      <c r="A351" s="13"/>
      <c r="B351" s="9"/>
      <c r="C351" s="9"/>
      <c r="D351" s="9"/>
      <c r="E351" s="14"/>
      <c r="F351" s="15"/>
      <c r="G351" s="16" t="str">
        <f aca="false">IF(N(E351)=0,"",E351*IF(F351="Ja",2,1))</f>
        <v/>
      </c>
      <c r="H351" s="17" t="str">
        <f aca="false">IF(G351="","",SUM($G$6:G351))</f>
        <v/>
      </c>
      <c r="I351" s="18" t="str">
        <f aca="false">IF(G351="","",ROUND((MIN(H351,20000)-MIN(H351-G351,20000))*$B$3+(G351-(MIN(H351,20000)-MIN(H351-G351,20000)))*$D$3,2))</f>
        <v/>
      </c>
    </row>
    <row r="352" customFormat="false" ht="15" hidden="false" customHeight="false" outlineLevel="0" collapsed="false">
      <c r="A352" s="13"/>
      <c r="B352" s="9"/>
      <c r="C352" s="9"/>
      <c r="D352" s="9"/>
      <c r="E352" s="14"/>
      <c r="F352" s="15"/>
      <c r="G352" s="16" t="str">
        <f aca="false">IF(N(E352)=0,"",E352*IF(F352="Ja",2,1))</f>
        <v/>
      </c>
      <c r="H352" s="17" t="str">
        <f aca="false">IF(G352="","",SUM($G$6:G352))</f>
        <v/>
      </c>
      <c r="I352" s="18" t="str">
        <f aca="false">IF(G352="","",ROUND((MIN(H352,20000)-MIN(H352-G352,20000))*$B$3+(G352-(MIN(H352,20000)-MIN(H352-G352,20000)))*$D$3,2))</f>
        <v/>
      </c>
    </row>
    <row r="353" customFormat="false" ht="15" hidden="false" customHeight="false" outlineLevel="0" collapsed="false">
      <c r="A353" s="13"/>
      <c r="B353" s="9"/>
      <c r="C353" s="9"/>
      <c r="D353" s="9"/>
      <c r="E353" s="14"/>
      <c r="F353" s="15"/>
      <c r="G353" s="16" t="str">
        <f aca="false">IF(N(E353)=0,"",E353*IF(F353="Ja",2,1))</f>
        <v/>
      </c>
      <c r="H353" s="17" t="str">
        <f aca="false">IF(G353="","",SUM($G$6:G353))</f>
        <v/>
      </c>
      <c r="I353" s="18" t="str">
        <f aca="false">IF(G353="","",ROUND((MIN(H353,20000)-MIN(H353-G353,20000))*$B$3+(G353-(MIN(H353,20000)-MIN(H353-G353,20000)))*$D$3,2))</f>
        <v/>
      </c>
    </row>
    <row r="354" customFormat="false" ht="15" hidden="false" customHeight="false" outlineLevel="0" collapsed="false">
      <c r="A354" s="13"/>
      <c r="B354" s="9"/>
      <c r="C354" s="9"/>
      <c r="D354" s="9"/>
      <c r="E354" s="14"/>
      <c r="F354" s="15"/>
      <c r="G354" s="16" t="str">
        <f aca="false">IF(N(E354)=0,"",E354*IF(F354="Ja",2,1))</f>
        <v/>
      </c>
      <c r="H354" s="17" t="str">
        <f aca="false">IF(G354="","",SUM($G$6:G354))</f>
        <v/>
      </c>
      <c r="I354" s="18" t="str">
        <f aca="false">IF(G354="","",ROUND((MIN(H354,20000)-MIN(H354-G354,20000))*$B$3+(G354-(MIN(H354,20000)-MIN(H354-G354,20000)))*$D$3,2))</f>
        <v/>
      </c>
    </row>
    <row r="355" customFormat="false" ht="15" hidden="false" customHeight="false" outlineLevel="0" collapsed="false">
      <c r="A355" s="13"/>
      <c r="B355" s="9"/>
      <c r="C355" s="9"/>
      <c r="D355" s="9"/>
      <c r="E355" s="14"/>
      <c r="F355" s="15"/>
      <c r="G355" s="16" t="str">
        <f aca="false">IF(N(E355)=0,"",E355*IF(F355="Ja",2,1))</f>
        <v/>
      </c>
      <c r="H355" s="17" t="str">
        <f aca="false">IF(G355="","",SUM($G$6:G355))</f>
        <v/>
      </c>
      <c r="I355" s="18" t="str">
        <f aca="false">IF(G355="","",ROUND((MIN(H355,20000)-MIN(H355-G355,20000))*$B$3+(G355-(MIN(H355,20000)-MIN(H355-G355,20000)))*$D$3,2))</f>
        <v/>
      </c>
    </row>
    <row r="356" customFormat="false" ht="15" hidden="false" customHeight="false" outlineLevel="0" collapsed="false">
      <c r="A356" s="13"/>
      <c r="B356" s="9"/>
      <c r="C356" s="9"/>
      <c r="D356" s="9"/>
      <c r="E356" s="14"/>
      <c r="F356" s="15"/>
      <c r="G356" s="16" t="str">
        <f aca="false">IF(N(E356)=0,"",E356*IF(F356="Ja",2,1))</f>
        <v/>
      </c>
      <c r="H356" s="17" t="str">
        <f aca="false">IF(G356="","",SUM($G$6:G356))</f>
        <v/>
      </c>
      <c r="I356" s="18" t="str">
        <f aca="false">IF(G356="","",ROUND((MIN(H356,20000)-MIN(H356-G356,20000))*$B$3+(G356-(MIN(H356,20000)-MIN(H356-G356,20000)))*$D$3,2))</f>
        <v/>
      </c>
    </row>
    <row r="357" customFormat="false" ht="15" hidden="false" customHeight="false" outlineLevel="0" collapsed="false">
      <c r="A357" s="13"/>
      <c r="B357" s="9"/>
      <c r="C357" s="9"/>
      <c r="D357" s="9"/>
      <c r="E357" s="14"/>
      <c r="F357" s="15"/>
      <c r="G357" s="16" t="str">
        <f aca="false">IF(N(E357)=0,"",E357*IF(F357="Ja",2,1))</f>
        <v/>
      </c>
      <c r="H357" s="17" t="str">
        <f aca="false">IF(G357="","",SUM($G$6:G357))</f>
        <v/>
      </c>
      <c r="I357" s="18" t="str">
        <f aca="false">IF(G357="","",ROUND((MIN(H357,20000)-MIN(H357-G357,20000))*$B$3+(G357-(MIN(H357,20000)-MIN(H357-G357,20000)))*$D$3,2))</f>
        <v/>
      </c>
    </row>
    <row r="358" customFormat="false" ht="15" hidden="false" customHeight="false" outlineLevel="0" collapsed="false">
      <c r="A358" s="13"/>
      <c r="B358" s="9"/>
      <c r="C358" s="9"/>
      <c r="D358" s="9"/>
      <c r="E358" s="14"/>
      <c r="F358" s="15"/>
      <c r="G358" s="16" t="str">
        <f aca="false">IF(N(E358)=0,"",E358*IF(F358="Ja",2,1))</f>
        <v/>
      </c>
      <c r="H358" s="17" t="str">
        <f aca="false">IF(G358="","",SUM($G$6:G358))</f>
        <v/>
      </c>
      <c r="I358" s="18" t="str">
        <f aca="false">IF(G358="","",ROUND((MIN(H358,20000)-MIN(H358-G358,20000))*$B$3+(G358-(MIN(H358,20000)-MIN(H358-G358,20000)))*$D$3,2))</f>
        <v/>
      </c>
    </row>
    <row r="359" customFormat="false" ht="15" hidden="false" customHeight="false" outlineLevel="0" collapsed="false">
      <c r="A359" s="13"/>
      <c r="B359" s="9"/>
      <c r="C359" s="9"/>
      <c r="D359" s="9"/>
      <c r="E359" s="14"/>
      <c r="F359" s="15"/>
      <c r="G359" s="16" t="str">
        <f aca="false">IF(N(E359)=0,"",E359*IF(F359="Ja",2,1))</f>
        <v/>
      </c>
      <c r="H359" s="17" t="str">
        <f aca="false">IF(G359="","",SUM($G$6:G359))</f>
        <v/>
      </c>
      <c r="I359" s="18" t="str">
        <f aca="false">IF(G359="","",ROUND((MIN(H359,20000)-MIN(H359-G359,20000))*$B$3+(G359-(MIN(H359,20000)-MIN(H359-G359,20000)))*$D$3,2))</f>
        <v/>
      </c>
    </row>
    <row r="360" customFormat="false" ht="15" hidden="false" customHeight="false" outlineLevel="0" collapsed="false">
      <c r="A360" s="13"/>
      <c r="B360" s="9"/>
      <c r="C360" s="9"/>
      <c r="D360" s="9"/>
      <c r="E360" s="14"/>
      <c r="F360" s="15"/>
      <c r="G360" s="16" t="str">
        <f aca="false">IF(N(E360)=0,"",E360*IF(F360="Ja",2,1))</f>
        <v/>
      </c>
      <c r="H360" s="17" t="str">
        <f aca="false">IF(G360="","",SUM($G$6:G360))</f>
        <v/>
      </c>
      <c r="I360" s="18" t="str">
        <f aca="false">IF(G360="","",ROUND((MIN(H360,20000)-MIN(H360-G360,20000))*$B$3+(G360-(MIN(H360,20000)-MIN(H360-G360,20000)))*$D$3,2))</f>
        <v/>
      </c>
    </row>
    <row r="361" customFormat="false" ht="15" hidden="false" customHeight="false" outlineLevel="0" collapsed="false">
      <c r="A361" s="13"/>
      <c r="B361" s="9"/>
      <c r="C361" s="9"/>
      <c r="D361" s="9"/>
      <c r="E361" s="14"/>
      <c r="F361" s="15"/>
      <c r="G361" s="16" t="str">
        <f aca="false">IF(N(E361)=0,"",E361*IF(F361="Ja",2,1))</f>
        <v/>
      </c>
      <c r="H361" s="17" t="str">
        <f aca="false">IF(G361="","",SUM($G$6:G361))</f>
        <v/>
      </c>
      <c r="I361" s="18" t="str">
        <f aca="false">IF(G361="","",ROUND((MIN(H361,20000)-MIN(H361-G361,20000))*$B$3+(G361-(MIN(H361,20000)-MIN(H361-G361,20000)))*$D$3,2))</f>
        <v/>
      </c>
    </row>
    <row r="362" customFormat="false" ht="15" hidden="false" customHeight="false" outlineLevel="0" collapsed="false">
      <c r="A362" s="13"/>
      <c r="B362" s="9"/>
      <c r="C362" s="9"/>
      <c r="D362" s="9"/>
      <c r="E362" s="14"/>
      <c r="F362" s="15"/>
      <c r="G362" s="16" t="str">
        <f aca="false">IF(N(E362)=0,"",E362*IF(F362="Ja",2,1))</f>
        <v/>
      </c>
      <c r="H362" s="17" t="str">
        <f aca="false">IF(G362="","",SUM($G$6:G362))</f>
        <v/>
      </c>
      <c r="I362" s="18" t="str">
        <f aca="false">IF(G362="","",ROUND((MIN(H362,20000)-MIN(H362-G362,20000))*$B$3+(G362-(MIN(H362,20000)-MIN(H362-G362,20000)))*$D$3,2))</f>
        <v/>
      </c>
    </row>
    <row r="363" customFormat="false" ht="15" hidden="false" customHeight="false" outlineLevel="0" collapsed="false">
      <c r="A363" s="13"/>
      <c r="B363" s="9"/>
      <c r="C363" s="9"/>
      <c r="D363" s="9"/>
      <c r="E363" s="14"/>
      <c r="F363" s="15"/>
      <c r="G363" s="16" t="str">
        <f aca="false">IF(N(E363)=0,"",E363*IF(F363="Ja",2,1))</f>
        <v/>
      </c>
      <c r="H363" s="17" t="str">
        <f aca="false">IF(G363="","",SUM($G$6:G363))</f>
        <v/>
      </c>
      <c r="I363" s="18" t="str">
        <f aca="false">IF(G363="","",ROUND((MIN(H363,20000)-MIN(H363-G363,20000))*$B$3+(G363-(MIN(H363,20000)-MIN(H363-G363,20000)))*$D$3,2))</f>
        <v/>
      </c>
    </row>
    <row r="364" customFormat="false" ht="15" hidden="false" customHeight="false" outlineLevel="0" collapsed="false">
      <c r="A364" s="13"/>
      <c r="B364" s="9"/>
      <c r="C364" s="9"/>
      <c r="D364" s="9"/>
      <c r="E364" s="14"/>
      <c r="F364" s="15"/>
      <c r="G364" s="16" t="str">
        <f aca="false">IF(N(E364)=0,"",E364*IF(F364="Ja",2,1))</f>
        <v/>
      </c>
      <c r="H364" s="17" t="str">
        <f aca="false">IF(G364="","",SUM($G$6:G364))</f>
        <v/>
      </c>
      <c r="I364" s="18" t="str">
        <f aca="false">IF(G364="","",ROUND((MIN(H364,20000)-MIN(H364-G364,20000))*$B$3+(G364-(MIN(H364,20000)-MIN(H364-G364,20000)))*$D$3,2))</f>
        <v/>
      </c>
    </row>
    <row r="365" customFormat="false" ht="15" hidden="false" customHeight="false" outlineLevel="0" collapsed="false">
      <c r="A365" s="13"/>
      <c r="B365" s="9"/>
      <c r="C365" s="9"/>
      <c r="D365" s="9"/>
      <c r="E365" s="14"/>
      <c r="F365" s="15"/>
      <c r="G365" s="16" t="str">
        <f aca="false">IF(N(E365)=0,"",E365*IF(F365="Ja",2,1))</f>
        <v/>
      </c>
      <c r="H365" s="17" t="str">
        <f aca="false">IF(G365="","",SUM($G$6:G365))</f>
        <v/>
      </c>
      <c r="I365" s="18" t="str">
        <f aca="false">IF(G365="","",ROUND((MIN(H365,20000)-MIN(H365-G365,20000))*$B$3+(G365-(MIN(H365,20000)-MIN(H365-G365,20000)))*$D$3,2))</f>
        <v/>
      </c>
    </row>
    <row r="366" customFormat="false" ht="15" hidden="false" customHeight="false" outlineLevel="0" collapsed="false">
      <c r="A366" s="13"/>
      <c r="B366" s="9"/>
      <c r="C366" s="9"/>
      <c r="D366" s="9"/>
      <c r="E366" s="14"/>
      <c r="F366" s="15"/>
      <c r="G366" s="16" t="str">
        <f aca="false">IF(N(E366)=0,"",E366*IF(F366="Ja",2,1))</f>
        <v/>
      </c>
      <c r="H366" s="17" t="str">
        <f aca="false">IF(G366="","",SUM($G$6:G366))</f>
        <v/>
      </c>
      <c r="I366" s="18" t="str">
        <f aca="false">IF(G366="","",ROUND((MIN(H366,20000)-MIN(H366-G366,20000))*$B$3+(G366-(MIN(H366,20000)-MIN(H366-G366,20000)))*$D$3,2))</f>
        <v/>
      </c>
    </row>
    <row r="367" customFormat="false" ht="15" hidden="false" customHeight="false" outlineLevel="0" collapsed="false">
      <c r="A367" s="13"/>
      <c r="B367" s="9"/>
      <c r="C367" s="9"/>
      <c r="D367" s="9"/>
      <c r="E367" s="14"/>
      <c r="F367" s="15"/>
      <c r="G367" s="16" t="str">
        <f aca="false">IF(N(E367)=0,"",E367*IF(F367="Ja",2,1))</f>
        <v/>
      </c>
      <c r="H367" s="17" t="str">
        <f aca="false">IF(G367="","",SUM($G$6:G367))</f>
        <v/>
      </c>
      <c r="I367" s="18" t="str">
        <f aca="false">IF(G367="","",ROUND((MIN(H367,20000)-MIN(H367-G367,20000))*$B$3+(G367-(MIN(H367,20000)-MIN(H367-G367,20000)))*$D$3,2))</f>
        <v/>
      </c>
    </row>
    <row r="368" customFormat="false" ht="15" hidden="false" customHeight="false" outlineLevel="0" collapsed="false">
      <c r="A368" s="13"/>
      <c r="B368" s="9"/>
      <c r="C368" s="9"/>
      <c r="D368" s="9"/>
      <c r="E368" s="14"/>
      <c r="F368" s="15"/>
      <c r="G368" s="16" t="str">
        <f aca="false">IF(N(E368)=0,"",E368*IF(F368="Ja",2,1))</f>
        <v/>
      </c>
      <c r="H368" s="17" t="str">
        <f aca="false">IF(G368="","",SUM($G$6:G368))</f>
        <v/>
      </c>
      <c r="I368" s="18" t="str">
        <f aca="false">IF(G368="","",ROUND((MIN(H368,20000)-MIN(H368-G368,20000))*$B$3+(G368-(MIN(H368,20000)-MIN(H368-G368,20000)))*$D$3,2))</f>
        <v/>
      </c>
    </row>
    <row r="369" customFormat="false" ht="15" hidden="false" customHeight="false" outlineLevel="0" collapsed="false">
      <c r="A369" s="13"/>
      <c r="B369" s="9"/>
      <c r="C369" s="9"/>
      <c r="D369" s="9"/>
      <c r="E369" s="14"/>
      <c r="F369" s="15"/>
      <c r="G369" s="16" t="str">
        <f aca="false">IF(N(E369)=0,"",E369*IF(F369="Ja",2,1))</f>
        <v/>
      </c>
      <c r="H369" s="17" t="str">
        <f aca="false">IF(G369="","",SUM($G$6:G369))</f>
        <v/>
      </c>
      <c r="I369" s="18" t="str">
        <f aca="false">IF(G369="","",ROUND((MIN(H369,20000)-MIN(H369-G369,20000))*$B$3+(G369-(MIN(H369,20000)-MIN(H369-G369,20000)))*$D$3,2))</f>
        <v/>
      </c>
    </row>
    <row r="370" customFormat="false" ht="15" hidden="false" customHeight="false" outlineLevel="0" collapsed="false">
      <c r="A370" s="13"/>
      <c r="B370" s="9"/>
      <c r="C370" s="9"/>
      <c r="D370" s="9"/>
      <c r="E370" s="14"/>
      <c r="F370" s="15"/>
      <c r="G370" s="16" t="str">
        <f aca="false">IF(N(E370)=0,"",E370*IF(F370="Ja",2,1))</f>
        <v/>
      </c>
      <c r="H370" s="17" t="str">
        <f aca="false">IF(G370="","",SUM($G$6:G370))</f>
        <v/>
      </c>
      <c r="I370" s="18" t="str">
        <f aca="false">IF(G370="","",ROUND((MIN(H370,20000)-MIN(H370-G370,20000))*$B$3+(G370-(MIN(H370,20000)-MIN(H370-G370,20000)))*$D$3,2))</f>
        <v/>
      </c>
    </row>
    <row r="371" customFormat="false" ht="15" hidden="false" customHeight="false" outlineLevel="0" collapsed="false">
      <c r="A371" s="13"/>
      <c r="B371" s="9"/>
      <c r="C371" s="9"/>
      <c r="D371" s="9"/>
      <c r="E371" s="14"/>
      <c r="F371" s="15"/>
      <c r="G371" s="16" t="str">
        <f aca="false">IF(N(E371)=0,"",E371*IF(F371="Ja",2,1))</f>
        <v/>
      </c>
      <c r="H371" s="17" t="str">
        <f aca="false">IF(G371="","",SUM($G$6:G371))</f>
        <v/>
      </c>
      <c r="I371" s="18" t="str">
        <f aca="false">IF(G371="","",ROUND((MIN(H371,20000)-MIN(H371-G371,20000))*$B$3+(G371-(MIN(H371,20000)-MIN(H371-G371,20000)))*$D$3,2))</f>
        <v/>
      </c>
    </row>
    <row r="372" customFormat="false" ht="15" hidden="false" customHeight="false" outlineLevel="0" collapsed="false">
      <c r="A372" s="13"/>
      <c r="B372" s="9"/>
      <c r="C372" s="9"/>
      <c r="D372" s="9"/>
      <c r="E372" s="14"/>
      <c r="F372" s="15"/>
      <c r="G372" s="16" t="str">
        <f aca="false">IF(N(E372)=0,"",E372*IF(F372="Ja",2,1))</f>
        <v/>
      </c>
      <c r="H372" s="17" t="str">
        <f aca="false">IF(G372="","",SUM($G$6:G372))</f>
        <v/>
      </c>
      <c r="I372" s="18" t="str">
        <f aca="false">IF(G372="","",ROUND((MIN(H372,20000)-MIN(H372-G372,20000))*$B$3+(G372-(MIN(H372,20000)-MIN(H372-G372,20000)))*$D$3,2))</f>
        <v/>
      </c>
    </row>
    <row r="373" customFormat="false" ht="15" hidden="false" customHeight="false" outlineLevel="0" collapsed="false">
      <c r="A373" s="13"/>
      <c r="B373" s="9"/>
      <c r="C373" s="9"/>
      <c r="D373" s="9"/>
      <c r="E373" s="14"/>
      <c r="F373" s="15"/>
      <c r="G373" s="16" t="str">
        <f aca="false">IF(N(E373)=0,"",E373*IF(F373="Ja",2,1))</f>
        <v/>
      </c>
      <c r="H373" s="17" t="str">
        <f aca="false">IF(G373="","",SUM($G$6:G373))</f>
        <v/>
      </c>
      <c r="I373" s="18" t="str">
        <f aca="false">IF(G373="","",ROUND((MIN(H373,20000)-MIN(H373-G373,20000))*$B$3+(G373-(MIN(H373,20000)-MIN(H373-G373,20000)))*$D$3,2))</f>
        <v/>
      </c>
    </row>
    <row r="374" customFormat="false" ht="15" hidden="false" customHeight="false" outlineLevel="0" collapsed="false">
      <c r="A374" s="13"/>
      <c r="B374" s="9"/>
      <c r="C374" s="9"/>
      <c r="D374" s="9"/>
      <c r="E374" s="14"/>
      <c r="F374" s="15"/>
      <c r="G374" s="16" t="str">
        <f aca="false">IF(N(E374)=0,"",E374*IF(F374="Ja",2,1))</f>
        <v/>
      </c>
      <c r="H374" s="17" t="str">
        <f aca="false">IF(G374="","",SUM($G$6:G374))</f>
        <v/>
      </c>
      <c r="I374" s="18" t="str">
        <f aca="false">IF(G374="","",ROUND((MIN(H374,20000)-MIN(H374-G374,20000))*$B$3+(G374-(MIN(H374,20000)-MIN(H374-G374,20000)))*$D$3,2))</f>
        <v/>
      </c>
    </row>
    <row r="375" customFormat="false" ht="15" hidden="false" customHeight="false" outlineLevel="0" collapsed="false">
      <c r="A375" s="13"/>
      <c r="B375" s="9"/>
      <c r="C375" s="9"/>
      <c r="D375" s="9"/>
      <c r="E375" s="14"/>
      <c r="F375" s="15"/>
      <c r="G375" s="16" t="str">
        <f aca="false">IF(N(E375)=0,"",E375*IF(F375="Ja",2,1))</f>
        <v/>
      </c>
      <c r="H375" s="17" t="str">
        <f aca="false">IF(G375="","",SUM($G$6:G375))</f>
        <v/>
      </c>
      <c r="I375" s="18" t="str">
        <f aca="false">IF(G375="","",ROUND((MIN(H375,20000)-MIN(H375-G375,20000))*$B$3+(G375-(MIN(H375,20000)-MIN(H375-G375,20000)))*$D$3,2))</f>
        <v/>
      </c>
    </row>
    <row r="376" customFormat="false" ht="15" hidden="false" customHeight="false" outlineLevel="0" collapsed="false">
      <c r="A376" s="13"/>
      <c r="B376" s="9"/>
      <c r="C376" s="9"/>
      <c r="D376" s="9"/>
      <c r="E376" s="14"/>
      <c r="F376" s="15"/>
      <c r="G376" s="16" t="str">
        <f aca="false">IF(N(E376)=0,"",E376*IF(F376="Ja",2,1))</f>
        <v/>
      </c>
      <c r="H376" s="17" t="str">
        <f aca="false">IF(G376="","",SUM($G$6:G376))</f>
        <v/>
      </c>
      <c r="I376" s="18" t="str">
        <f aca="false">IF(G376="","",ROUND((MIN(H376,20000)-MIN(H376-G376,20000))*$B$3+(G376-(MIN(H376,20000)-MIN(H376-G376,20000)))*$D$3,2))</f>
        <v/>
      </c>
    </row>
    <row r="377" customFormat="false" ht="15" hidden="false" customHeight="false" outlineLevel="0" collapsed="false">
      <c r="A377" s="13"/>
      <c r="B377" s="9"/>
      <c r="C377" s="9"/>
      <c r="D377" s="9"/>
      <c r="E377" s="14"/>
      <c r="F377" s="15"/>
      <c r="G377" s="16" t="str">
        <f aca="false">IF(N(E377)=0,"",E377*IF(F377="Ja",2,1))</f>
        <v/>
      </c>
      <c r="H377" s="17" t="str">
        <f aca="false">IF(G377="","",SUM($G$6:G377))</f>
        <v/>
      </c>
      <c r="I377" s="18" t="str">
        <f aca="false">IF(G377="","",ROUND((MIN(H377,20000)-MIN(H377-G377,20000))*$B$3+(G377-(MIN(H377,20000)-MIN(H377-G377,20000)))*$D$3,2))</f>
        <v/>
      </c>
    </row>
    <row r="378" customFormat="false" ht="15" hidden="false" customHeight="false" outlineLevel="0" collapsed="false">
      <c r="A378" s="13"/>
      <c r="B378" s="9"/>
      <c r="C378" s="9"/>
      <c r="D378" s="9"/>
      <c r="E378" s="14"/>
      <c r="F378" s="15"/>
      <c r="G378" s="16" t="str">
        <f aca="false">IF(N(E378)=0,"",E378*IF(F378="Ja",2,1))</f>
        <v/>
      </c>
      <c r="H378" s="17" t="str">
        <f aca="false">IF(G378="","",SUM($G$6:G378))</f>
        <v/>
      </c>
      <c r="I378" s="18" t="str">
        <f aca="false">IF(G378="","",ROUND((MIN(H378,20000)-MIN(H378-G378,20000))*$B$3+(G378-(MIN(H378,20000)-MIN(H378-G378,20000)))*$D$3,2))</f>
        <v/>
      </c>
    </row>
    <row r="379" customFormat="false" ht="15" hidden="false" customHeight="false" outlineLevel="0" collapsed="false">
      <c r="A379" s="13"/>
      <c r="B379" s="9"/>
      <c r="C379" s="9"/>
      <c r="D379" s="9"/>
      <c r="E379" s="14"/>
      <c r="F379" s="15"/>
      <c r="G379" s="16" t="str">
        <f aca="false">IF(N(E379)=0,"",E379*IF(F379="Ja",2,1))</f>
        <v/>
      </c>
      <c r="H379" s="17" t="str">
        <f aca="false">IF(G379="","",SUM($G$6:G379))</f>
        <v/>
      </c>
      <c r="I379" s="18" t="str">
        <f aca="false">IF(G379="","",ROUND((MIN(H379,20000)-MIN(H379-G379,20000))*$B$3+(G379-(MIN(H379,20000)-MIN(H379-G379,20000)))*$D$3,2))</f>
        <v/>
      </c>
    </row>
    <row r="380" customFormat="false" ht="15" hidden="false" customHeight="false" outlineLevel="0" collapsed="false">
      <c r="A380" s="13"/>
      <c r="B380" s="9"/>
      <c r="C380" s="9"/>
      <c r="D380" s="9"/>
      <c r="E380" s="14"/>
      <c r="F380" s="15"/>
      <c r="G380" s="16" t="str">
        <f aca="false">IF(N(E380)=0,"",E380*IF(F380="Ja",2,1))</f>
        <v/>
      </c>
      <c r="H380" s="17" t="str">
        <f aca="false">IF(G380="","",SUM($G$6:G380))</f>
        <v/>
      </c>
      <c r="I380" s="18" t="str">
        <f aca="false">IF(G380="","",ROUND((MIN(H380,20000)-MIN(H380-G380,20000))*$B$3+(G380-(MIN(H380,20000)-MIN(H380-G380,20000)))*$D$3,2))</f>
        <v/>
      </c>
    </row>
    <row r="381" customFormat="false" ht="15" hidden="false" customHeight="false" outlineLevel="0" collapsed="false">
      <c r="A381" s="13"/>
      <c r="B381" s="9"/>
      <c r="C381" s="9"/>
      <c r="D381" s="9"/>
      <c r="E381" s="14"/>
      <c r="F381" s="15"/>
      <c r="G381" s="16" t="str">
        <f aca="false">IF(N(E381)=0,"",E381*IF(F381="Ja",2,1))</f>
        <v/>
      </c>
      <c r="H381" s="17" t="str">
        <f aca="false">IF(G381="","",SUM($G$6:G381))</f>
        <v/>
      </c>
      <c r="I381" s="18" t="str">
        <f aca="false">IF(G381="","",ROUND((MIN(H381,20000)-MIN(H381-G381,20000))*$B$3+(G381-(MIN(H381,20000)-MIN(H381-G381,20000)))*$D$3,2))</f>
        <v/>
      </c>
    </row>
    <row r="382" customFormat="false" ht="15" hidden="false" customHeight="false" outlineLevel="0" collapsed="false">
      <c r="A382" s="13"/>
      <c r="B382" s="9"/>
      <c r="C382" s="9"/>
      <c r="D382" s="9"/>
      <c r="E382" s="14"/>
      <c r="F382" s="15"/>
      <c r="G382" s="16" t="str">
        <f aca="false">IF(N(E382)=0,"",E382*IF(F382="Ja",2,1))</f>
        <v/>
      </c>
      <c r="H382" s="17" t="str">
        <f aca="false">IF(G382="","",SUM($G$6:G382))</f>
        <v/>
      </c>
      <c r="I382" s="18" t="str">
        <f aca="false">IF(G382="","",ROUND((MIN(H382,20000)-MIN(H382-G382,20000))*$B$3+(G382-(MIN(H382,20000)-MIN(H382-G382,20000)))*$D$3,2))</f>
        <v/>
      </c>
    </row>
    <row r="383" customFormat="false" ht="15" hidden="false" customHeight="false" outlineLevel="0" collapsed="false">
      <c r="A383" s="13"/>
      <c r="B383" s="9"/>
      <c r="C383" s="9"/>
      <c r="D383" s="9"/>
      <c r="E383" s="14"/>
      <c r="F383" s="15"/>
      <c r="G383" s="16" t="str">
        <f aca="false">IF(N(E383)=0,"",E383*IF(F383="Ja",2,1))</f>
        <v/>
      </c>
      <c r="H383" s="17" t="str">
        <f aca="false">IF(G383="","",SUM($G$6:G383))</f>
        <v/>
      </c>
      <c r="I383" s="18" t="str">
        <f aca="false">IF(G383="","",ROUND((MIN(H383,20000)-MIN(H383-G383,20000))*$B$3+(G383-(MIN(H383,20000)-MIN(H383-G383,20000)))*$D$3,2))</f>
        <v/>
      </c>
    </row>
    <row r="384" customFormat="false" ht="15" hidden="false" customHeight="false" outlineLevel="0" collapsed="false">
      <c r="A384" s="13"/>
      <c r="B384" s="9"/>
      <c r="C384" s="9"/>
      <c r="D384" s="9"/>
      <c r="E384" s="14"/>
      <c r="F384" s="15"/>
      <c r="G384" s="16" t="str">
        <f aca="false">IF(N(E384)=0,"",E384*IF(F384="Ja",2,1))</f>
        <v/>
      </c>
      <c r="H384" s="17" t="str">
        <f aca="false">IF(G384="","",SUM($G$6:G384))</f>
        <v/>
      </c>
      <c r="I384" s="18" t="str">
        <f aca="false">IF(G384="","",ROUND((MIN(H384,20000)-MIN(H384-G384,20000))*$B$3+(G384-(MIN(H384,20000)-MIN(H384-G384,20000)))*$D$3,2))</f>
        <v/>
      </c>
    </row>
    <row r="385" customFormat="false" ht="15" hidden="false" customHeight="false" outlineLevel="0" collapsed="false">
      <c r="A385" s="13"/>
      <c r="B385" s="9"/>
      <c r="C385" s="9"/>
      <c r="D385" s="9"/>
      <c r="E385" s="14"/>
      <c r="F385" s="15"/>
      <c r="G385" s="16" t="str">
        <f aca="false">IF(N(E385)=0,"",E385*IF(F385="Ja",2,1))</f>
        <v/>
      </c>
      <c r="H385" s="17" t="str">
        <f aca="false">IF(G385="","",SUM($G$6:G385))</f>
        <v/>
      </c>
      <c r="I385" s="18" t="str">
        <f aca="false">IF(G385="","",ROUND((MIN(H385,20000)-MIN(H385-G385,20000))*$B$3+(G385-(MIN(H385,20000)-MIN(H385-G385,20000)))*$D$3,2))</f>
        <v/>
      </c>
    </row>
    <row r="386" customFormat="false" ht="15" hidden="false" customHeight="false" outlineLevel="0" collapsed="false">
      <c r="A386" s="13"/>
      <c r="B386" s="9"/>
      <c r="C386" s="9"/>
      <c r="D386" s="9"/>
      <c r="E386" s="14"/>
      <c r="F386" s="15"/>
      <c r="G386" s="16" t="str">
        <f aca="false">IF(N(E386)=0,"",E386*IF(F386="Ja",2,1))</f>
        <v/>
      </c>
      <c r="H386" s="17" t="str">
        <f aca="false">IF(G386="","",SUM($G$6:G386))</f>
        <v/>
      </c>
      <c r="I386" s="18" t="str">
        <f aca="false">IF(G386="","",ROUND((MIN(H386,20000)-MIN(H386-G386,20000))*$B$3+(G386-(MIN(H386,20000)-MIN(H386-G386,20000)))*$D$3,2))</f>
        <v/>
      </c>
    </row>
    <row r="387" customFormat="false" ht="15" hidden="false" customHeight="false" outlineLevel="0" collapsed="false">
      <c r="A387" s="13"/>
      <c r="B387" s="9"/>
      <c r="C387" s="9"/>
      <c r="D387" s="9"/>
      <c r="E387" s="14"/>
      <c r="F387" s="15"/>
      <c r="G387" s="16" t="str">
        <f aca="false">IF(N(E387)=0,"",E387*IF(F387="Ja",2,1))</f>
        <v/>
      </c>
      <c r="H387" s="17" t="str">
        <f aca="false">IF(G387="","",SUM($G$6:G387))</f>
        <v/>
      </c>
      <c r="I387" s="18" t="str">
        <f aca="false">IF(G387="","",ROUND((MIN(H387,20000)-MIN(H387-G387,20000))*$B$3+(G387-(MIN(H387,20000)-MIN(H387-G387,20000)))*$D$3,2))</f>
        <v/>
      </c>
    </row>
    <row r="388" customFormat="false" ht="15" hidden="false" customHeight="false" outlineLevel="0" collapsed="false">
      <c r="A388" s="13"/>
      <c r="B388" s="9"/>
      <c r="C388" s="9"/>
      <c r="D388" s="9"/>
      <c r="E388" s="14"/>
      <c r="F388" s="15"/>
      <c r="G388" s="16" t="str">
        <f aca="false">IF(N(E388)=0,"",E388*IF(F388="Ja",2,1))</f>
        <v/>
      </c>
      <c r="H388" s="17" t="str">
        <f aca="false">IF(G388="","",SUM($G$6:G388))</f>
        <v/>
      </c>
      <c r="I388" s="18" t="str">
        <f aca="false">IF(G388="","",ROUND((MIN(H388,20000)-MIN(H388-G388,20000))*$B$3+(G388-(MIN(H388,20000)-MIN(H388-G388,20000)))*$D$3,2))</f>
        <v/>
      </c>
    </row>
    <row r="389" customFormat="false" ht="15" hidden="false" customHeight="false" outlineLevel="0" collapsed="false">
      <c r="A389" s="13"/>
      <c r="B389" s="9"/>
      <c r="C389" s="9"/>
      <c r="D389" s="9"/>
      <c r="E389" s="14"/>
      <c r="F389" s="15"/>
      <c r="G389" s="16" t="str">
        <f aca="false">IF(N(E389)=0,"",E389*IF(F389="Ja",2,1))</f>
        <v/>
      </c>
      <c r="H389" s="17" t="str">
        <f aca="false">IF(G389="","",SUM($G$6:G389))</f>
        <v/>
      </c>
      <c r="I389" s="18" t="str">
        <f aca="false">IF(G389="","",ROUND((MIN(H389,20000)-MIN(H389-G389,20000))*$B$3+(G389-(MIN(H389,20000)-MIN(H389-G389,20000)))*$D$3,2))</f>
        <v/>
      </c>
    </row>
    <row r="390" customFormat="false" ht="15" hidden="false" customHeight="false" outlineLevel="0" collapsed="false">
      <c r="A390" s="13"/>
      <c r="B390" s="9"/>
      <c r="C390" s="9"/>
      <c r="D390" s="9"/>
      <c r="E390" s="14"/>
      <c r="F390" s="15"/>
      <c r="G390" s="16" t="str">
        <f aca="false">IF(N(E390)=0,"",E390*IF(F390="Ja",2,1))</f>
        <v/>
      </c>
      <c r="H390" s="17" t="str">
        <f aca="false">IF(G390="","",SUM($G$6:G390))</f>
        <v/>
      </c>
      <c r="I390" s="18" t="str">
        <f aca="false">IF(G390="","",ROUND((MIN(H390,20000)-MIN(H390-G390,20000))*$B$3+(G390-(MIN(H390,20000)-MIN(H390-G390,20000)))*$D$3,2))</f>
        <v/>
      </c>
    </row>
    <row r="391" customFormat="false" ht="15" hidden="false" customHeight="false" outlineLevel="0" collapsed="false">
      <c r="A391" s="13"/>
      <c r="B391" s="9"/>
      <c r="C391" s="9"/>
      <c r="D391" s="9"/>
      <c r="E391" s="14"/>
      <c r="F391" s="15"/>
      <c r="G391" s="16" t="str">
        <f aca="false">IF(N(E391)=0,"",E391*IF(F391="Ja",2,1))</f>
        <v/>
      </c>
      <c r="H391" s="17" t="str">
        <f aca="false">IF(G391="","",SUM($G$6:G391))</f>
        <v/>
      </c>
      <c r="I391" s="18" t="str">
        <f aca="false">IF(G391="","",ROUND((MIN(H391,20000)-MIN(H391-G391,20000))*$B$3+(G391-(MIN(H391,20000)-MIN(H391-G391,20000)))*$D$3,2))</f>
        <v/>
      </c>
    </row>
    <row r="392" customFormat="false" ht="15" hidden="false" customHeight="false" outlineLevel="0" collapsed="false">
      <c r="A392" s="13"/>
      <c r="B392" s="9"/>
      <c r="C392" s="9"/>
      <c r="D392" s="9"/>
      <c r="E392" s="14"/>
      <c r="F392" s="15"/>
      <c r="G392" s="16" t="str">
        <f aca="false">IF(N(E392)=0,"",E392*IF(F392="Ja",2,1))</f>
        <v/>
      </c>
      <c r="H392" s="17" t="str">
        <f aca="false">IF(G392="","",SUM($G$6:G392))</f>
        <v/>
      </c>
      <c r="I392" s="18" t="str">
        <f aca="false">IF(G392="","",ROUND((MIN(H392,20000)-MIN(H392-G392,20000))*$B$3+(G392-(MIN(H392,20000)-MIN(H392-G392,20000)))*$D$3,2))</f>
        <v/>
      </c>
    </row>
    <row r="393" customFormat="false" ht="15" hidden="false" customHeight="false" outlineLevel="0" collapsed="false">
      <c r="A393" s="13"/>
      <c r="B393" s="9"/>
      <c r="C393" s="9"/>
      <c r="D393" s="9"/>
      <c r="E393" s="14"/>
      <c r="F393" s="15"/>
      <c r="G393" s="16" t="str">
        <f aca="false">IF(N(E393)=0,"",E393*IF(F393="Ja",2,1))</f>
        <v/>
      </c>
      <c r="H393" s="17" t="str">
        <f aca="false">IF(G393="","",SUM($G$6:G393))</f>
        <v/>
      </c>
      <c r="I393" s="18" t="str">
        <f aca="false">IF(G393="","",ROUND((MIN(H393,20000)-MIN(H393-G393,20000))*$B$3+(G393-(MIN(H393,20000)-MIN(H393-G393,20000)))*$D$3,2))</f>
        <v/>
      </c>
    </row>
    <row r="394" customFormat="false" ht="15" hidden="false" customHeight="false" outlineLevel="0" collapsed="false">
      <c r="A394" s="13"/>
      <c r="B394" s="9"/>
      <c r="C394" s="9"/>
      <c r="D394" s="9"/>
      <c r="E394" s="14"/>
      <c r="F394" s="15"/>
      <c r="G394" s="16" t="str">
        <f aca="false">IF(N(E394)=0,"",E394*IF(F394="Ja",2,1))</f>
        <v/>
      </c>
      <c r="H394" s="17" t="str">
        <f aca="false">IF(G394="","",SUM($G$6:G394))</f>
        <v/>
      </c>
      <c r="I394" s="18" t="str">
        <f aca="false">IF(G394="","",ROUND((MIN(H394,20000)-MIN(H394-G394,20000))*$B$3+(G394-(MIN(H394,20000)-MIN(H394-G394,20000)))*$D$3,2))</f>
        <v/>
      </c>
    </row>
    <row r="395" customFormat="false" ht="15" hidden="false" customHeight="false" outlineLevel="0" collapsed="false">
      <c r="A395" s="13"/>
      <c r="B395" s="9"/>
      <c r="C395" s="9"/>
      <c r="D395" s="9"/>
      <c r="E395" s="14"/>
      <c r="F395" s="15"/>
      <c r="G395" s="16" t="str">
        <f aca="false">IF(N(E395)=0,"",E395*IF(F395="Ja",2,1))</f>
        <v/>
      </c>
      <c r="H395" s="17" t="str">
        <f aca="false">IF(G395="","",SUM($G$6:G395))</f>
        <v/>
      </c>
      <c r="I395" s="18" t="str">
        <f aca="false">IF(G395="","",ROUND((MIN(H395,20000)-MIN(H395-G395,20000))*$B$3+(G395-(MIN(H395,20000)-MIN(H395-G395,20000)))*$D$3,2))</f>
        <v/>
      </c>
    </row>
    <row r="396" customFormat="false" ht="15" hidden="false" customHeight="false" outlineLevel="0" collapsed="false">
      <c r="A396" s="13"/>
      <c r="B396" s="9"/>
      <c r="C396" s="9"/>
      <c r="D396" s="9"/>
      <c r="E396" s="14"/>
      <c r="F396" s="15"/>
      <c r="G396" s="16" t="str">
        <f aca="false">IF(N(E396)=0,"",E396*IF(F396="Ja",2,1))</f>
        <v/>
      </c>
      <c r="H396" s="17" t="str">
        <f aca="false">IF(G396="","",SUM($G$6:G396))</f>
        <v/>
      </c>
      <c r="I396" s="18" t="str">
        <f aca="false">IF(G396="","",ROUND((MIN(H396,20000)-MIN(H396-G396,20000))*$B$3+(G396-(MIN(H396,20000)-MIN(H396-G396,20000)))*$D$3,2))</f>
        <v/>
      </c>
    </row>
    <row r="397" customFormat="false" ht="15" hidden="false" customHeight="false" outlineLevel="0" collapsed="false">
      <c r="A397" s="13"/>
      <c r="B397" s="9"/>
      <c r="C397" s="9"/>
      <c r="D397" s="9"/>
      <c r="E397" s="14"/>
      <c r="F397" s="15"/>
      <c r="G397" s="16" t="str">
        <f aca="false">IF(N(E397)=0,"",E397*IF(F397="Ja",2,1))</f>
        <v/>
      </c>
      <c r="H397" s="17" t="str">
        <f aca="false">IF(G397="","",SUM($G$6:G397))</f>
        <v/>
      </c>
      <c r="I397" s="18" t="str">
        <f aca="false">IF(G397="","",ROUND((MIN(H397,20000)-MIN(H397-G397,20000))*$B$3+(G397-(MIN(H397,20000)-MIN(H397-G397,20000)))*$D$3,2))</f>
        <v/>
      </c>
    </row>
    <row r="398" customFormat="false" ht="15" hidden="false" customHeight="false" outlineLevel="0" collapsed="false">
      <c r="A398" s="13"/>
      <c r="B398" s="9"/>
      <c r="C398" s="9"/>
      <c r="D398" s="9"/>
      <c r="E398" s="14"/>
      <c r="F398" s="15"/>
      <c r="G398" s="16" t="str">
        <f aca="false">IF(N(E398)=0,"",E398*IF(F398="Ja",2,1))</f>
        <v/>
      </c>
      <c r="H398" s="17" t="str">
        <f aca="false">IF(G398="","",SUM($G$6:G398))</f>
        <v/>
      </c>
      <c r="I398" s="18" t="str">
        <f aca="false">IF(G398="","",ROUND((MIN(H398,20000)-MIN(H398-G398,20000))*$B$3+(G398-(MIN(H398,20000)-MIN(H398-G398,20000)))*$D$3,2))</f>
        <v/>
      </c>
    </row>
    <row r="399" customFormat="false" ht="15" hidden="false" customHeight="false" outlineLevel="0" collapsed="false">
      <c r="A399" s="13"/>
      <c r="B399" s="9"/>
      <c r="C399" s="9"/>
      <c r="D399" s="9"/>
      <c r="E399" s="14"/>
      <c r="F399" s="15"/>
      <c r="G399" s="16" t="str">
        <f aca="false">IF(N(E399)=0,"",E399*IF(F399="Ja",2,1))</f>
        <v/>
      </c>
      <c r="H399" s="17" t="str">
        <f aca="false">IF(G399="","",SUM($G$6:G399))</f>
        <v/>
      </c>
      <c r="I399" s="18" t="str">
        <f aca="false">IF(G399="","",ROUND((MIN(H399,20000)-MIN(H399-G399,20000))*$B$3+(G399-(MIN(H399,20000)-MIN(H399-G399,20000)))*$D$3,2))</f>
        <v/>
      </c>
    </row>
    <row r="400" customFormat="false" ht="15" hidden="false" customHeight="false" outlineLevel="0" collapsed="false">
      <c r="A400" s="13"/>
      <c r="B400" s="9"/>
      <c r="C400" s="9"/>
      <c r="D400" s="9"/>
      <c r="E400" s="14"/>
      <c r="F400" s="15"/>
      <c r="G400" s="16" t="str">
        <f aca="false">IF(N(E400)=0,"",E400*IF(F400="Ja",2,1))</f>
        <v/>
      </c>
      <c r="H400" s="17" t="str">
        <f aca="false">IF(G400="","",SUM($G$6:G400))</f>
        <v/>
      </c>
      <c r="I400" s="18" t="str">
        <f aca="false">IF(G400="","",ROUND((MIN(H400,20000)-MIN(H400-G400,20000))*$B$3+(G400-(MIN(H400,20000)-MIN(H400-G400,20000)))*$D$3,2))</f>
        <v/>
      </c>
    </row>
    <row r="401" customFormat="false" ht="15" hidden="false" customHeight="false" outlineLevel="0" collapsed="false">
      <c r="A401" s="13"/>
      <c r="B401" s="9"/>
      <c r="C401" s="9"/>
      <c r="D401" s="9"/>
      <c r="E401" s="14"/>
      <c r="F401" s="15"/>
      <c r="G401" s="16" t="str">
        <f aca="false">IF(N(E401)=0,"",E401*IF(F401="Ja",2,1))</f>
        <v/>
      </c>
      <c r="H401" s="17" t="str">
        <f aca="false">IF(G401="","",SUM($G$6:G401))</f>
        <v/>
      </c>
      <c r="I401" s="18" t="str">
        <f aca="false">IF(G401="","",ROUND((MIN(H401,20000)-MIN(H401-G401,20000))*$B$3+(G401-(MIN(H401,20000)-MIN(H401-G401,20000)))*$D$3,2))</f>
        <v/>
      </c>
    </row>
    <row r="402" customFormat="false" ht="15" hidden="false" customHeight="false" outlineLevel="0" collapsed="false">
      <c r="A402" s="13"/>
      <c r="B402" s="9"/>
      <c r="C402" s="9"/>
      <c r="D402" s="9"/>
      <c r="E402" s="14"/>
      <c r="F402" s="15"/>
      <c r="G402" s="16" t="str">
        <f aca="false">IF(N(E402)=0,"",E402*IF(F402="Ja",2,1))</f>
        <v/>
      </c>
      <c r="H402" s="17" t="str">
        <f aca="false">IF(G402="","",SUM($G$6:G402))</f>
        <v/>
      </c>
      <c r="I402" s="18" t="str">
        <f aca="false">IF(G402="","",ROUND((MIN(H402,20000)-MIN(H402-G402,20000))*$B$3+(G402-(MIN(H402,20000)-MIN(H402-G402,20000)))*$D$3,2))</f>
        <v/>
      </c>
    </row>
    <row r="403" customFormat="false" ht="15" hidden="false" customHeight="false" outlineLevel="0" collapsed="false">
      <c r="A403" s="13"/>
      <c r="B403" s="9"/>
      <c r="C403" s="9"/>
      <c r="D403" s="9"/>
      <c r="E403" s="14"/>
      <c r="F403" s="15"/>
      <c r="G403" s="16" t="str">
        <f aca="false">IF(N(E403)=0,"",E403*IF(F403="Ja",2,1))</f>
        <v/>
      </c>
      <c r="H403" s="17" t="str">
        <f aca="false">IF(G403="","",SUM($G$6:G403))</f>
        <v/>
      </c>
      <c r="I403" s="18" t="str">
        <f aca="false">IF(G403="","",ROUND((MIN(H403,20000)-MIN(H403-G403,20000))*$B$3+(G403-(MIN(H403,20000)-MIN(H403-G403,20000)))*$D$3,2))</f>
        <v/>
      </c>
    </row>
    <row r="404" customFormat="false" ht="15" hidden="false" customHeight="false" outlineLevel="0" collapsed="false">
      <c r="A404" s="13"/>
      <c r="B404" s="9"/>
      <c r="C404" s="9"/>
      <c r="D404" s="9"/>
      <c r="E404" s="14"/>
      <c r="F404" s="15"/>
      <c r="G404" s="16" t="str">
        <f aca="false">IF(N(E404)=0,"",E404*IF(F404="Ja",2,1))</f>
        <v/>
      </c>
      <c r="H404" s="17" t="str">
        <f aca="false">IF(G404="","",SUM($G$6:G404))</f>
        <v/>
      </c>
      <c r="I404" s="18" t="str">
        <f aca="false">IF(G404="","",ROUND((MIN(H404,20000)-MIN(H404-G404,20000))*$B$3+(G404-(MIN(H404,20000)-MIN(H404-G404,20000)))*$D$3,2))</f>
        <v/>
      </c>
    </row>
    <row r="405" customFormat="false" ht="15" hidden="false" customHeight="false" outlineLevel="0" collapsed="false">
      <c r="A405" s="13"/>
      <c r="B405" s="9"/>
      <c r="C405" s="9"/>
      <c r="D405" s="9"/>
      <c r="E405" s="14"/>
      <c r="F405" s="15"/>
      <c r="G405" s="16" t="str">
        <f aca="false">IF(N(E405)=0,"",E405*IF(F405="Ja",2,1))</f>
        <v/>
      </c>
      <c r="H405" s="17" t="str">
        <f aca="false">IF(G405="","",SUM($G$6:G405))</f>
        <v/>
      </c>
      <c r="I405" s="18" t="str">
        <f aca="false">IF(G405="","",ROUND((MIN(H405,20000)-MIN(H405-G405,20000))*$B$3+(G405-(MIN(H405,20000)-MIN(H405-G405,20000)))*$D$3,2))</f>
        <v/>
      </c>
    </row>
    <row r="406" customFormat="false" ht="15" hidden="false" customHeight="false" outlineLevel="0" collapsed="false">
      <c r="A406" s="13"/>
      <c r="B406" s="9"/>
      <c r="C406" s="9"/>
      <c r="D406" s="9"/>
      <c r="E406" s="14"/>
      <c r="F406" s="15"/>
      <c r="G406" s="16" t="str">
        <f aca="false">IF(N(E406)=0,"",E406*IF(F406="Ja",2,1))</f>
        <v/>
      </c>
      <c r="H406" s="17" t="str">
        <f aca="false">IF(G406="","",SUM($G$6:G406))</f>
        <v/>
      </c>
      <c r="I406" s="18" t="str">
        <f aca="false">IF(G406="","",ROUND((MIN(H406,20000)-MIN(H406-G406,20000))*$B$3+(G406-(MIN(H406,20000)-MIN(H406-G406,20000)))*$D$3,2))</f>
        <v/>
      </c>
    </row>
    <row r="407" customFormat="false" ht="15" hidden="false" customHeight="false" outlineLevel="0" collapsed="false">
      <c r="A407" s="13"/>
      <c r="B407" s="9"/>
      <c r="C407" s="9"/>
      <c r="D407" s="9"/>
      <c r="E407" s="14"/>
      <c r="F407" s="15"/>
      <c r="G407" s="16" t="str">
        <f aca="false">IF(N(E407)=0,"",E407*IF(F407="Ja",2,1))</f>
        <v/>
      </c>
      <c r="H407" s="17" t="str">
        <f aca="false">IF(G407="","",SUM($G$6:G407))</f>
        <v/>
      </c>
      <c r="I407" s="18" t="str">
        <f aca="false">IF(G407="","",ROUND((MIN(H407,20000)-MIN(H407-G407,20000))*$B$3+(G407-(MIN(H407,20000)-MIN(H407-G407,20000)))*$D$3,2))</f>
        <v/>
      </c>
    </row>
    <row r="408" customFormat="false" ht="15" hidden="false" customHeight="false" outlineLevel="0" collapsed="false">
      <c r="A408" s="13"/>
      <c r="B408" s="9"/>
      <c r="C408" s="9"/>
      <c r="D408" s="9"/>
      <c r="E408" s="14"/>
      <c r="F408" s="15"/>
      <c r="G408" s="16" t="str">
        <f aca="false">IF(N(E408)=0,"",E408*IF(F408="Ja",2,1))</f>
        <v/>
      </c>
      <c r="H408" s="17" t="str">
        <f aca="false">IF(G408="","",SUM($G$6:G408))</f>
        <v/>
      </c>
      <c r="I408" s="18" t="str">
        <f aca="false">IF(G408="","",ROUND((MIN(H408,20000)-MIN(H408-G408,20000))*$B$3+(G408-(MIN(H408,20000)-MIN(H408-G408,20000)))*$D$3,2))</f>
        <v/>
      </c>
    </row>
    <row r="409" customFormat="false" ht="15" hidden="false" customHeight="false" outlineLevel="0" collapsed="false">
      <c r="A409" s="13"/>
      <c r="B409" s="9"/>
      <c r="C409" s="9"/>
      <c r="D409" s="9"/>
      <c r="E409" s="14"/>
      <c r="F409" s="15"/>
      <c r="G409" s="16" t="str">
        <f aca="false">IF(N(E409)=0,"",E409*IF(F409="Ja",2,1))</f>
        <v/>
      </c>
      <c r="H409" s="17" t="str">
        <f aca="false">IF(G409="","",SUM($G$6:G409))</f>
        <v/>
      </c>
      <c r="I409" s="18" t="str">
        <f aca="false">IF(G409="","",ROUND((MIN(H409,20000)-MIN(H409-G409,20000))*$B$3+(G409-(MIN(H409,20000)-MIN(H409-G409,20000)))*$D$3,2))</f>
        <v/>
      </c>
    </row>
    <row r="410" customFormat="false" ht="15" hidden="false" customHeight="false" outlineLevel="0" collapsed="false">
      <c r="A410" s="13"/>
      <c r="B410" s="9"/>
      <c r="C410" s="9"/>
      <c r="D410" s="9"/>
      <c r="E410" s="14"/>
      <c r="F410" s="15"/>
      <c r="G410" s="16" t="str">
        <f aca="false">IF(N(E410)=0,"",E410*IF(F410="Ja",2,1))</f>
        <v/>
      </c>
      <c r="H410" s="17" t="str">
        <f aca="false">IF(G410="","",SUM($G$6:G410))</f>
        <v/>
      </c>
      <c r="I410" s="18" t="str">
        <f aca="false">IF(G410="","",ROUND((MIN(H410,20000)-MIN(H410-G410,20000))*$B$3+(G410-(MIN(H410,20000)-MIN(H410-G410,20000)))*$D$3,2))</f>
        <v/>
      </c>
    </row>
    <row r="411" customFormat="false" ht="15" hidden="false" customHeight="false" outlineLevel="0" collapsed="false">
      <c r="A411" s="13"/>
      <c r="B411" s="9"/>
      <c r="C411" s="9"/>
      <c r="D411" s="9"/>
      <c r="E411" s="14"/>
      <c r="F411" s="15"/>
      <c r="G411" s="16" t="str">
        <f aca="false">IF(N(E411)=0,"",E411*IF(F411="Ja",2,1))</f>
        <v/>
      </c>
      <c r="H411" s="17" t="str">
        <f aca="false">IF(G411="","",SUM($G$6:G411))</f>
        <v/>
      </c>
      <c r="I411" s="18" t="str">
        <f aca="false">IF(G411="","",ROUND((MIN(H411,20000)-MIN(H411-G411,20000))*$B$3+(G411-(MIN(H411,20000)-MIN(H411-G411,20000)))*$D$3,2))</f>
        <v/>
      </c>
    </row>
    <row r="412" customFormat="false" ht="15" hidden="false" customHeight="false" outlineLevel="0" collapsed="false">
      <c r="A412" s="13"/>
      <c r="B412" s="9"/>
      <c r="C412" s="9"/>
      <c r="D412" s="9"/>
      <c r="E412" s="14"/>
      <c r="F412" s="15"/>
      <c r="G412" s="16" t="str">
        <f aca="false">IF(N(E412)=0,"",E412*IF(F412="Ja",2,1))</f>
        <v/>
      </c>
      <c r="H412" s="17" t="str">
        <f aca="false">IF(G412="","",SUM($G$6:G412))</f>
        <v/>
      </c>
      <c r="I412" s="18" t="str">
        <f aca="false">IF(G412="","",ROUND((MIN(H412,20000)-MIN(H412-G412,20000))*$B$3+(G412-(MIN(H412,20000)-MIN(H412-G412,20000)))*$D$3,2))</f>
        <v/>
      </c>
    </row>
    <row r="413" customFormat="false" ht="15" hidden="false" customHeight="false" outlineLevel="0" collapsed="false">
      <c r="A413" s="13"/>
      <c r="B413" s="9"/>
      <c r="C413" s="9"/>
      <c r="D413" s="9"/>
      <c r="E413" s="14"/>
      <c r="F413" s="15"/>
      <c r="G413" s="16" t="str">
        <f aca="false">IF(N(E413)=0,"",E413*IF(F413="Ja",2,1))</f>
        <v/>
      </c>
      <c r="H413" s="17" t="str">
        <f aca="false">IF(G413="","",SUM($G$6:G413))</f>
        <v/>
      </c>
      <c r="I413" s="18" t="str">
        <f aca="false">IF(G413="","",ROUND((MIN(H413,20000)-MIN(H413-G413,20000))*$B$3+(G413-(MIN(H413,20000)-MIN(H413-G413,20000)))*$D$3,2))</f>
        <v/>
      </c>
    </row>
    <row r="414" customFormat="false" ht="15" hidden="false" customHeight="false" outlineLevel="0" collapsed="false">
      <c r="A414" s="13"/>
      <c r="B414" s="9"/>
      <c r="C414" s="9"/>
      <c r="D414" s="9"/>
      <c r="E414" s="14"/>
      <c r="F414" s="15"/>
      <c r="G414" s="16" t="str">
        <f aca="false">IF(N(E414)=0,"",E414*IF(F414="Ja",2,1))</f>
        <v/>
      </c>
      <c r="H414" s="17" t="str">
        <f aca="false">IF(G414="","",SUM($G$6:G414))</f>
        <v/>
      </c>
      <c r="I414" s="18" t="str">
        <f aca="false">IF(G414="","",ROUND((MIN(H414,20000)-MIN(H414-G414,20000))*$B$3+(G414-(MIN(H414,20000)-MIN(H414-G414,20000)))*$D$3,2))</f>
        <v/>
      </c>
    </row>
    <row r="415" customFormat="false" ht="15" hidden="false" customHeight="false" outlineLevel="0" collapsed="false">
      <c r="A415" s="13"/>
      <c r="B415" s="9"/>
      <c r="C415" s="9"/>
      <c r="D415" s="9"/>
      <c r="E415" s="14"/>
      <c r="F415" s="15"/>
      <c r="G415" s="16" t="str">
        <f aca="false">IF(N(E415)=0,"",E415*IF(F415="Ja",2,1))</f>
        <v/>
      </c>
      <c r="H415" s="17" t="str">
        <f aca="false">IF(G415="","",SUM($G$6:G415))</f>
        <v/>
      </c>
      <c r="I415" s="18" t="str">
        <f aca="false">IF(G415="","",ROUND((MIN(H415,20000)-MIN(H415-G415,20000))*$B$3+(G415-(MIN(H415,20000)-MIN(H415-G415,20000)))*$D$3,2))</f>
        <v/>
      </c>
    </row>
    <row r="416" customFormat="false" ht="15" hidden="false" customHeight="false" outlineLevel="0" collapsed="false">
      <c r="A416" s="13"/>
      <c r="B416" s="9"/>
      <c r="C416" s="9"/>
      <c r="D416" s="9"/>
      <c r="E416" s="14"/>
      <c r="F416" s="15"/>
      <c r="G416" s="16" t="str">
        <f aca="false">IF(N(E416)=0,"",E416*IF(F416="Ja",2,1))</f>
        <v/>
      </c>
      <c r="H416" s="17" t="str">
        <f aca="false">IF(G416="","",SUM($G$6:G416))</f>
        <v/>
      </c>
      <c r="I416" s="18" t="str">
        <f aca="false">IF(G416="","",ROUND((MIN(H416,20000)-MIN(H416-G416,20000))*$B$3+(G416-(MIN(H416,20000)-MIN(H416-G416,20000)))*$D$3,2))</f>
        <v/>
      </c>
    </row>
    <row r="417" customFormat="false" ht="15" hidden="false" customHeight="false" outlineLevel="0" collapsed="false">
      <c r="A417" s="13"/>
      <c r="B417" s="9"/>
      <c r="C417" s="9"/>
      <c r="D417" s="9"/>
      <c r="E417" s="14"/>
      <c r="F417" s="15"/>
      <c r="G417" s="16" t="str">
        <f aca="false">IF(N(E417)=0,"",E417*IF(F417="Ja",2,1))</f>
        <v/>
      </c>
      <c r="H417" s="17" t="str">
        <f aca="false">IF(G417="","",SUM($G$6:G417))</f>
        <v/>
      </c>
      <c r="I417" s="18" t="str">
        <f aca="false">IF(G417="","",ROUND((MIN(H417,20000)-MIN(H417-G417,20000))*$B$3+(G417-(MIN(H417,20000)-MIN(H417-G417,20000)))*$D$3,2))</f>
        <v/>
      </c>
    </row>
    <row r="418" customFormat="false" ht="15" hidden="false" customHeight="false" outlineLevel="0" collapsed="false">
      <c r="A418" s="13"/>
      <c r="B418" s="9"/>
      <c r="C418" s="9"/>
      <c r="D418" s="9"/>
      <c r="E418" s="14"/>
      <c r="F418" s="15"/>
      <c r="G418" s="16" t="str">
        <f aca="false">IF(N(E418)=0,"",E418*IF(F418="Ja",2,1))</f>
        <v/>
      </c>
      <c r="H418" s="17" t="str">
        <f aca="false">IF(G418="","",SUM($G$6:G418))</f>
        <v/>
      </c>
      <c r="I418" s="18" t="str">
        <f aca="false">IF(G418="","",ROUND((MIN(H418,20000)-MIN(H418-G418,20000))*$B$3+(G418-(MIN(H418,20000)-MIN(H418-G418,20000)))*$D$3,2))</f>
        <v/>
      </c>
    </row>
    <row r="419" customFormat="false" ht="15" hidden="false" customHeight="false" outlineLevel="0" collapsed="false">
      <c r="A419" s="13"/>
      <c r="B419" s="9"/>
      <c r="C419" s="9"/>
      <c r="D419" s="9"/>
      <c r="E419" s="14"/>
      <c r="F419" s="15"/>
      <c r="G419" s="16" t="str">
        <f aca="false">IF(N(E419)=0,"",E419*IF(F419="Ja",2,1))</f>
        <v/>
      </c>
      <c r="H419" s="17" t="str">
        <f aca="false">IF(G419="","",SUM($G$6:G419))</f>
        <v/>
      </c>
      <c r="I419" s="18" t="str">
        <f aca="false">IF(G419="","",ROUND((MIN(H419,20000)-MIN(H419-G419,20000))*$B$3+(G419-(MIN(H419,20000)-MIN(H419-G419,20000)))*$D$3,2))</f>
        <v/>
      </c>
    </row>
    <row r="420" customFormat="false" ht="15" hidden="false" customHeight="false" outlineLevel="0" collapsed="false">
      <c r="A420" s="13"/>
      <c r="B420" s="9"/>
      <c r="C420" s="9"/>
      <c r="D420" s="9"/>
      <c r="E420" s="14"/>
      <c r="F420" s="15"/>
      <c r="G420" s="16" t="str">
        <f aca="false">IF(N(E420)=0,"",E420*IF(F420="Ja",2,1))</f>
        <v/>
      </c>
      <c r="H420" s="17" t="str">
        <f aca="false">IF(G420="","",SUM($G$6:G420))</f>
        <v/>
      </c>
      <c r="I420" s="18" t="str">
        <f aca="false">IF(G420="","",ROUND((MIN(H420,20000)-MIN(H420-G420,20000))*$B$3+(G420-(MIN(H420,20000)-MIN(H420-G420,20000)))*$D$3,2))</f>
        <v/>
      </c>
    </row>
    <row r="421" customFormat="false" ht="15" hidden="false" customHeight="false" outlineLevel="0" collapsed="false">
      <c r="A421" s="13"/>
      <c r="B421" s="9"/>
      <c r="C421" s="9"/>
      <c r="D421" s="9"/>
      <c r="E421" s="14"/>
      <c r="F421" s="15"/>
      <c r="G421" s="16" t="str">
        <f aca="false">IF(N(E421)=0,"",E421*IF(F421="Ja",2,1))</f>
        <v/>
      </c>
      <c r="H421" s="17" t="str">
        <f aca="false">IF(G421="","",SUM($G$6:G421))</f>
        <v/>
      </c>
      <c r="I421" s="18" t="str">
        <f aca="false">IF(G421="","",ROUND((MIN(H421,20000)-MIN(H421-G421,20000))*$B$3+(G421-(MIN(H421,20000)-MIN(H421-G421,20000)))*$D$3,2))</f>
        <v/>
      </c>
    </row>
    <row r="422" customFormat="false" ht="15" hidden="false" customHeight="false" outlineLevel="0" collapsed="false">
      <c r="A422" s="13"/>
      <c r="B422" s="9"/>
      <c r="C422" s="9"/>
      <c r="D422" s="9"/>
      <c r="E422" s="14"/>
      <c r="F422" s="15"/>
      <c r="G422" s="16" t="str">
        <f aca="false">IF(N(E422)=0,"",E422*IF(F422="Ja",2,1))</f>
        <v/>
      </c>
      <c r="H422" s="17" t="str">
        <f aca="false">IF(G422="","",SUM($G$6:G422))</f>
        <v/>
      </c>
      <c r="I422" s="18" t="str">
        <f aca="false">IF(G422="","",ROUND((MIN(H422,20000)-MIN(H422-G422,20000))*$B$3+(G422-(MIN(H422,20000)-MIN(H422-G422,20000)))*$D$3,2))</f>
        <v/>
      </c>
    </row>
    <row r="423" customFormat="false" ht="15" hidden="false" customHeight="false" outlineLevel="0" collapsed="false">
      <c r="A423" s="13"/>
      <c r="B423" s="9"/>
      <c r="C423" s="9"/>
      <c r="D423" s="9"/>
      <c r="E423" s="14"/>
      <c r="F423" s="15"/>
      <c r="G423" s="16" t="str">
        <f aca="false">IF(N(E423)=0,"",E423*IF(F423="Ja",2,1))</f>
        <v/>
      </c>
      <c r="H423" s="17" t="str">
        <f aca="false">IF(G423="","",SUM($G$6:G423))</f>
        <v/>
      </c>
      <c r="I423" s="18" t="str">
        <f aca="false">IF(G423="","",ROUND((MIN(H423,20000)-MIN(H423-G423,20000))*$B$3+(G423-(MIN(H423,20000)-MIN(H423-G423,20000)))*$D$3,2))</f>
        <v/>
      </c>
    </row>
    <row r="424" customFormat="false" ht="15" hidden="false" customHeight="false" outlineLevel="0" collapsed="false">
      <c r="A424" s="13"/>
      <c r="B424" s="9"/>
      <c r="C424" s="9"/>
      <c r="D424" s="9"/>
      <c r="E424" s="14"/>
      <c r="F424" s="15"/>
      <c r="G424" s="16" t="str">
        <f aca="false">IF(N(E424)=0,"",E424*IF(F424="Ja",2,1))</f>
        <v/>
      </c>
      <c r="H424" s="17" t="str">
        <f aca="false">IF(G424="","",SUM($G$6:G424))</f>
        <v/>
      </c>
      <c r="I424" s="18" t="str">
        <f aca="false">IF(G424="","",ROUND((MIN(H424,20000)-MIN(H424-G424,20000))*$B$3+(G424-(MIN(H424,20000)-MIN(H424-G424,20000)))*$D$3,2))</f>
        <v/>
      </c>
    </row>
    <row r="425" customFormat="false" ht="15" hidden="false" customHeight="false" outlineLevel="0" collapsed="false">
      <c r="A425" s="13"/>
      <c r="B425" s="9"/>
      <c r="C425" s="9"/>
      <c r="D425" s="9"/>
      <c r="E425" s="14"/>
      <c r="F425" s="15"/>
      <c r="G425" s="16" t="str">
        <f aca="false">IF(N(E425)=0,"",E425*IF(F425="Ja",2,1))</f>
        <v/>
      </c>
      <c r="H425" s="17" t="str">
        <f aca="false">IF(G425="","",SUM($G$6:G425))</f>
        <v/>
      </c>
      <c r="I425" s="18" t="str">
        <f aca="false">IF(G425="","",ROUND((MIN(H425,20000)-MIN(H425-G425,20000))*$B$3+(G425-(MIN(H425,20000)-MIN(H425-G425,20000)))*$D$3,2))</f>
        <v/>
      </c>
    </row>
    <row r="426" customFormat="false" ht="15" hidden="false" customHeight="false" outlineLevel="0" collapsed="false">
      <c r="A426" s="13"/>
      <c r="B426" s="9"/>
      <c r="C426" s="9"/>
      <c r="D426" s="9"/>
      <c r="E426" s="14"/>
      <c r="F426" s="15"/>
      <c r="G426" s="16" t="str">
        <f aca="false">IF(N(E426)=0,"",E426*IF(F426="Ja",2,1))</f>
        <v/>
      </c>
      <c r="H426" s="17" t="str">
        <f aca="false">IF(G426="","",SUM($G$6:G426))</f>
        <v/>
      </c>
      <c r="I426" s="18" t="str">
        <f aca="false">IF(G426="","",ROUND((MIN(H426,20000)-MIN(H426-G426,20000))*$B$3+(G426-(MIN(H426,20000)-MIN(H426-G426,20000)))*$D$3,2))</f>
        <v/>
      </c>
    </row>
    <row r="427" customFormat="false" ht="15" hidden="false" customHeight="false" outlineLevel="0" collapsed="false">
      <c r="A427" s="13"/>
      <c r="B427" s="9"/>
      <c r="C427" s="9"/>
      <c r="D427" s="9"/>
      <c r="E427" s="14"/>
      <c r="F427" s="15"/>
      <c r="G427" s="16" t="str">
        <f aca="false">IF(N(E427)=0,"",E427*IF(F427="Ja",2,1))</f>
        <v/>
      </c>
      <c r="H427" s="17" t="str">
        <f aca="false">IF(G427="","",SUM($G$6:G427))</f>
        <v/>
      </c>
      <c r="I427" s="18" t="str">
        <f aca="false">IF(G427="","",ROUND((MIN(H427,20000)-MIN(H427-G427,20000))*$B$3+(G427-(MIN(H427,20000)-MIN(H427-G427,20000)))*$D$3,2))</f>
        <v/>
      </c>
    </row>
    <row r="428" customFormat="false" ht="15" hidden="false" customHeight="false" outlineLevel="0" collapsed="false">
      <c r="A428" s="13"/>
      <c r="B428" s="9"/>
      <c r="C428" s="9"/>
      <c r="D428" s="9"/>
      <c r="E428" s="14"/>
      <c r="F428" s="15"/>
      <c r="G428" s="16" t="str">
        <f aca="false">IF(N(E428)=0,"",E428*IF(F428="Ja",2,1))</f>
        <v/>
      </c>
      <c r="H428" s="17" t="str">
        <f aca="false">IF(G428="","",SUM($G$6:G428))</f>
        <v/>
      </c>
      <c r="I428" s="18" t="str">
        <f aca="false">IF(G428="","",ROUND((MIN(H428,20000)-MIN(H428-G428,20000))*$B$3+(G428-(MIN(H428,20000)-MIN(H428-G428,20000)))*$D$3,2))</f>
        <v/>
      </c>
    </row>
    <row r="429" customFormat="false" ht="15" hidden="false" customHeight="false" outlineLevel="0" collapsed="false">
      <c r="A429" s="13"/>
      <c r="B429" s="9"/>
      <c r="C429" s="9"/>
      <c r="D429" s="9"/>
      <c r="E429" s="14"/>
      <c r="F429" s="15"/>
      <c r="G429" s="16" t="str">
        <f aca="false">IF(N(E429)=0,"",E429*IF(F429="Ja",2,1))</f>
        <v/>
      </c>
      <c r="H429" s="17" t="str">
        <f aca="false">IF(G429="","",SUM($G$6:G429))</f>
        <v/>
      </c>
      <c r="I429" s="18" t="str">
        <f aca="false">IF(G429="","",ROUND((MIN(H429,20000)-MIN(H429-G429,20000))*$B$3+(G429-(MIN(H429,20000)-MIN(H429-G429,20000)))*$D$3,2))</f>
        <v/>
      </c>
    </row>
    <row r="430" customFormat="false" ht="15" hidden="false" customHeight="false" outlineLevel="0" collapsed="false">
      <c r="A430" s="13"/>
      <c r="B430" s="9"/>
      <c r="C430" s="9"/>
      <c r="D430" s="9"/>
      <c r="E430" s="14"/>
      <c r="F430" s="15"/>
      <c r="G430" s="16" t="str">
        <f aca="false">IF(N(E430)=0,"",E430*IF(F430="Ja",2,1))</f>
        <v/>
      </c>
      <c r="H430" s="17" t="str">
        <f aca="false">IF(G430="","",SUM($G$6:G430))</f>
        <v/>
      </c>
      <c r="I430" s="18" t="str">
        <f aca="false">IF(G430="","",ROUND((MIN(H430,20000)-MIN(H430-G430,20000))*$B$3+(G430-(MIN(H430,20000)-MIN(H430-G430,20000)))*$D$3,2))</f>
        <v/>
      </c>
    </row>
    <row r="431" customFormat="false" ht="15" hidden="false" customHeight="false" outlineLevel="0" collapsed="false">
      <c r="A431" s="13"/>
      <c r="B431" s="9"/>
      <c r="C431" s="9"/>
      <c r="D431" s="9"/>
      <c r="E431" s="14"/>
      <c r="F431" s="15"/>
      <c r="G431" s="16" t="str">
        <f aca="false">IF(N(E431)=0,"",E431*IF(F431="Ja",2,1))</f>
        <v/>
      </c>
      <c r="H431" s="17" t="str">
        <f aca="false">IF(G431="","",SUM($G$6:G431))</f>
        <v/>
      </c>
      <c r="I431" s="18" t="str">
        <f aca="false">IF(G431="","",ROUND((MIN(H431,20000)-MIN(H431-G431,20000))*$B$3+(G431-(MIN(H431,20000)-MIN(H431-G431,20000)))*$D$3,2))</f>
        <v/>
      </c>
    </row>
    <row r="432" customFormat="false" ht="15" hidden="false" customHeight="false" outlineLevel="0" collapsed="false">
      <c r="A432" s="13"/>
      <c r="B432" s="9"/>
      <c r="C432" s="9"/>
      <c r="D432" s="9"/>
      <c r="E432" s="14"/>
      <c r="F432" s="15"/>
      <c r="G432" s="16" t="str">
        <f aca="false">IF(N(E432)=0,"",E432*IF(F432="Ja",2,1))</f>
        <v/>
      </c>
      <c r="H432" s="17" t="str">
        <f aca="false">IF(G432="","",SUM($G$6:G432))</f>
        <v/>
      </c>
      <c r="I432" s="18" t="str">
        <f aca="false">IF(G432="","",ROUND((MIN(H432,20000)-MIN(H432-G432,20000))*$B$3+(G432-(MIN(H432,20000)-MIN(H432-G432,20000)))*$D$3,2))</f>
        <v/>
      </c>
    </row>
    <row r="433" customFormat="false" ht="15" hidden="false" customHeight="false" outlineLevel="0" collapsed="false">
      <c r="A433" s="13"/>
      <c r="B433" s="9"/>
      <c r="C433" s="9"/>
      <c r="D433" s="9"/>
      <c r="E433" s="14"/>
      <c r="F433" s="15"/>
      <c r="G433" s="16" t="str">
        <f aca="false">IF(N(E433)=0,"",E433*IF(F433="Ja",2,1))</f>
        <v/>
      </c>
      <c r="H433" s="17" t="str">
        <f aca="false">IF(G433="","",SUM($G$6:G433))</f>
        <v/>
      </c>
      <c r="I433" s="18" t="str">
        <f aca="false">IF(G433="","",ROUND((MIN(H433,20000)-MIN(H433-G433,20000))*$B$3+(G433-(MIN(H433,20000)-MIN(H433-G433,20000)))*$D$3,2))</f>
        <v/>
      </c>
    </row>
    <row r="434" customFormat="false" ht="15" hidden="false" customHeight="false" outlineLevel="0" collapsed="false">
      <c r="A434" s="13"/>
      <c r="B434" s="9"/>
      <c r="C434" s="9"/>
      <c r="D434" s="9"/>
      <c r="E434" s="14"/>
      <c r="F434" s="15"/>
      <c r="G434" s="16" t="str">
        <f aca="false">IF(N(E434)=0,"",E434*IF(F434="Ja",2,1))</f>
        <v/>
      </c>
      <c r="H434" s="17" t="str">
        <f aca="false">IF(G434="","",SUM($G$6:G434))</f>
        <v/>
      </c>
      <c r="I434" s="18" t="str">
        <f aca="false">IF(G434="","",ROUND((MIN(H434,20000)-MIN(H434-G434,20000))*$B$3+(G434-(MIN(H434,20000)-MIN(H434-G434,20000)))*$D$3,2))</f>
        <v/>
      </c>
    </row>
    <row r="435" customFormat="false" ht="15" hidden="false" customHeight="false" outlineLevel="0" collapsed="false">
      <c r="A435" s="13"/>
      <c r="B435" s="9"/>
      <c r="C435" s="9"/>
      <c r="D435" s="9"/>
      <c r="E435" s="14"/>
      <c r="F435" s="15"/>
      <c r="G435" s="16" t="str">
        <f aca="false">IF(N(E435)=0,"",E435*IF(F435="Ja",2,1))</f>
        <v/>
      </c>
      <c r="H435" s="17" t="str">
        <f aca="false">IF(G435="","",SUM($G$6:G435))</f>
        <v/>
      </c>
      <c r="I435" s="18" t="str">
        <f aca="false">IF(G435="","",ROUND((MIN(H435,20000)-MIN(H435-G435,20000))*$B$3+(G435-(MIN(H435,20000)-MIN(H435-G435,20000)))*$D$3,2))</f>
        <v/>
      </c>
    </row>
    <row r="436" customFormat="false" ht="15" hidden="false" customHeight="false" outlineLevel="0" collapsed="false">
      <c r="A436" s="13"/>
      <c r="B436" s="9"/>
      <c r="C436" s="9"/>
      <c r="D436" s="9"/>
      <c r="E436" s="14"/>
      <c r="F436" s="15"/>
      <c r="G436" s="16" t="str">
        <f aca="false">IF(N(E436)=0,"",E436*IF(F436="Ja",2,1))</f>
        <v/>
      </c>
      <c r="H436" s="17" t="str">
        <f aca="false">IF(G436="","",SUM($G$6:G436))</f>
        <v/>
      </c>
      <c r="I436" s="18" t="str">
        <f aca="false">IF(G436="","",ROUND((MIN(H436,20000)-MIN(H436-G436,20000))*$B$3+(G436-(MIN(H436,20000)-MIN(H436-G436,20000)))*$D$3,2))</f>
        <v/>
      </c>
    </row>
    <row r="437" customFormat="false" ht="15" hidden="false" customHeight="false" outlineLevel="0" collapsed="false">
      <c r="A437" s="13"/>
      <c r="B437" s="9"/>
      <c r="C437" s="9"/>
      <c r="D437" s="9"/>
      <c r="E437" s="14"/>
      <c r="F437" s="15"/>
      <c r="G437" s="16" t="str">
        <f aca="false">IF(N(E437)=0,"",E437*IF(F437="Ja",2,1))</f>
        <v/>
      </c>
      <c r="H437" s="17" t="str">
        <f aca="false">IF(G437="","",SUM($G$6:G437))</f>
        <v/>
      </c>
      <c r="I437" s="18" t="str">
        <f aca="false">IF(G437="","",ROUND((MIN(H437,20000)-MIN(H437-G437,20000))*$B$3+(G437-(MIN(H437,20000)-MIN(H437-G437,20000)))*$D$3,2))</f>
        <v/>
      </c>
    </row>
    <row r="438" customFormat="false" ht="15" hidden="false" customHeight="false" outlineLevel="0" collapsed="false">
      <c r="A438" s="13"/>
      <c r="B438" s="9"/>
      <c r="C438" s="9"/>
      <c r="D438" s="9"/>
      <c r="E438" s="14"/>
      <c r="F438" s="15"/>
      <c r="G438" s="16" t="str">
        <f aca="false">IF(N(E438)=0,"",E438*IF(F438="Ja",2,1))</f>
        <v/>
      </c>
      <c r="H438" s="17" t="str">
        <f aca="false">IF(G438="","",SUM($G$6:G438))</f>
        <v/>
      </c>
      <c r="I438" s="18" t="str">
        <f aca="false">IF(G438="","",ROUND((MIN(H438,20000)-MIN(H438-G438,20000))*$B$3+(G438-(MIN(H438,20000)-MIN(H438-G438,20000)))*$D$3,2))</f>
        <v/>
      </c>
    </row>
    <row r="439" customFormat="false" ht="15" hidden="false" customHeight="false" outlineLevel="0" collapsed="false">
      <c r="A439" s="13"/>
      <c r="B439" s="9"/>
      <c r="C439" s="9"/>
      <c r="D439" s="9"/>
      <c r="E439" s="14"/>
      <c r="F439" s="15"/>
      <c r="G439" s="16" t="str">
        <f aca="false">IF(N(E439)=0,"",E439*IF(F439="Ja",2,1))</f>
        <v/>
      </c>
      <c r="H439" s="17" t="str">
        <f aca="false">IF(G439="","",SUM($G$6:G439))</f>
        <v/>
      </c>
      <c r="I439" s="18" t="str">
        <f aca="false">IF(G439="","",ROUND((MIN(H439,20000)-MIN(H439-G439,20000))*$B$3+(G439-(MIN(H439,20000)-MIN(H439-G439,20000)))*$D$3,2))</f>
        <v/>
      </c>
    </row>
    <row r="440" customFormat="false" ht="15" hidden="false" customHeight="false" outlineLevel="0" collapsed="false">
      <c r="A440" s="13"/>
      <c r="B440" s="9"/>
      <c r="C440" s="9"/>
      <c r="D440" s="9"/>
      <c r="E440" s="14"/>
      <c r="F440" s="15"/>
      <c r="G440" s="16" t="str">
        <f aca="false">IF(N(E440)=0,"",E440*IF(F440="Ja",2,1))</f>
        <v/>
      </c>
      <c r="H440" s="17" t="str">
        <f aca="false">IF(G440="","",SUM($G$6:G440))</f>
        <v/>
      </c>
      <c r="I440" s="18" t="str">
        <f aca="false">IF(G440="","",ROUND((MIN(H440,20000)-MIN(H440-G440,20000))*$B$3+(G440-(MIN(H440,20000)-MIN(H440-G440,20000)))*$D$3,2))</f>
        <v/>
      </c>
    </row>
    <row r="441" customFormat="false" ht="15" hidden="false" customHeight="false" outlineLevel="0" collapsed="false">
      <c r="A441" s="13"/>
      <c r="B441" s="9"/>
      <c r="C441" s="9"/>
      <c r="D441" s="9"/>
      <c r="E441" s="14"/>
      <c r="F441" s="15"/>
      <c r="G441" s="16" t="str">
        <f aca="false">IF(N(E441)=0,"",E441*IF(F441="Ja",2,1))</f>
        <v/>
      </c>
      <c r="H441" s="17" t="str">
        <f aca="false">IF(G441="","",SUM($G$6:G441))</f>
        <v/>
      </c>
      <c r="I441" s="18" t="str">
        <f aca="false">IF(G441="","",ROUND((MIN(H441,20000)-MIN(H441-G441,20000))*$B$3+(G441-(MIN(H441,20000)-MIN(H441-G441,20000)))*$D$3,2))</f>
        <v/>
      </c>
    </row>
    <row r="442" customFormat="false" ht="15" hidden="false" customHeight="false" outlineLevel="0" collapsed="false">
      <c r="A442" s="13"/>
      <c r="B442" s="9"/>
      <c r="C442" s="9"/>
      <c r="D442" s="9"/>
      <c r="E442" s="14"/>
      <c r="F442" s="15"/>
      <c r="G442" s="16" t="str">
        <f aca="false">IF(N(E442)=0,"",E442*IF(F442="Ja",2,1))</f>
        <v/>
      </c>
      <c r="H442" s="17" t="str">
        <f aca="false">IF(G442="","",SUM($G$6:G442))</f>
        <v/>
      </c>
      <c r="I442" s="18" t="str">
        <f aca="false">IF(G442="","",ROUND((MIN(H442,20000)-MIN(H442-G442,20000))*$B$3+(G442-(MIN(H442,20000)-MIN(H442-G442,20000)))*$D$3,2))</f>
        <v/>
      </c>
    </row>
    <row r="443" customFormat="false" ht="15" hidden="false" customHeight="false" outlineLevel="0" collapsed="false">
      <c r="A443" s="13"/>
      <c r="B443" s="9"/>
      <c r="C443" s="9"/>
      <c r="D443" s="9"/>
      <c r="E443" s="14"/>
      <c r="F443" s="15"/>
      <c r="G443" s="16" t="str">
        <f aca="false">IF(N(E443)=0,"",E443*IF(F443="Ja",2,1))</f>
        <v/>
      </c>
      <c r="H443" s="17" t="str">
        <f aca="false">IF(G443="","",SUM($G$6:G443))</f>
        <v/>
      </c>
      <c r="I443" s="18" t="str">
        <f aca="false">IF(G443="","",ROUND((MIN(H443,20000)-MIN(H443-G443,20000))*$B$3+(G443-(MIN(H443,20000)-MIN(H443-G443,20000)))*$D$3,2))</f>
        <v/>
      </c>
    </row>
    <row r="444" customFormat="false" ht="15" hidden="false" customHeight="false" outlineLevel="0" collapsed="false">
      <c r="A444" s="13"/>
      <c r="B444" s="9"/>
      <c r="C444" s="9"/>
      <c r="D444" s="9"/>
      <c r="E444" s="14"/>
      <c r="F444" s="15"/>
      <c r="G444" s="16" t="str">
        <f aca="false">IF(N(E444)=0,"",E444*IF(F444="Ja",2,1))</f>
        <v/>
      </c>
      <c r="H444" s="17" t="str">
        <f aca="false">IF(G444="","",SUM($G$6:G444))</f>
        <v/>
      </c>
      <c r="I444" s="18" t="str">
        <f aca="false">IF(G444="","",ROUND((MIN(H444,20000)-MIN(H444-G444,20000))*$B$3+(G444-(MIN(H444,20000)-MIN(H444-G444,20000)))*$D$3,2))</f>
        <v/>
      </c>
    </row>
    <row r="445" customFormat="false" ht="15" hidden="false" customHeight="false" outlineLevel="0" collapsed="false">
      <c r="A445" s="13"/>
      <c r="B445" s="9"/>
      <c r="C445" s="9"/>
      <c r="D445" s="9"/>
      <c r="E445" s="14"/>
      <c r="F445" s="15"/>
      <c r="G445" s="16" t="str">
        <f aca="false">IF(N(E445)=0,"",E445*IF(F445="Ja",2,1))</f>
        <v/>
      </c>
      <c r="H445" s="17" t="str">
        <f aca="false">IF(G445="","",SUM($G$6:G445))</f>
        <v/>
      </c>
      <c r="I445" s="18" t="str">
        <f aca="false">IF(G445="","",ROUND((MIN(H445,20000)-MIN(H445-G445,20000))*$B$3+(G445-(MIN(H445,20000)-MIN(H445-G445,20000)))*$D$3,2))</f>
        <v/>
      </c>
    </row>
    <row r="446" customFormat="false" ht="15" hidden="false" customHeight="false" outlineLevel="0" collapsed="false">
      <c r="A446" s="13"/>
      <c r="B446" s="9"/>
      <c r="C446" s="9"/>
      <c r="D446" s="9"/>
      <c r="E446" s="14"/>
      <c r="F446" s="15"/>
      <c r="G446" s="16" t="str">
        <f aca="false">IF(N(E446)=0,"",E446*IF(F446="Ja",2,1))</f>
        <v/>
      </c>
      <c r="H446" s="17" t="str">
        <f aca="false">IF(G446="","",SUM($G$6:G446))</f>
        <v/>
      </c>
      <c r="I446" s="18" t="str">
        <f aca="false">IF(G446="","",ROUND((MIN(H446,20000)-MIN(H446-G446,20000))*$B$3+(G446-(MIN(H446,20000)-MIN(H446-G446,20000)))*$D$3,2))</f>
        <v/>
      </c>
    </row>
    <row r="447" customFormat="false" ht="15" hidden="false" customHeight="false" outlineLevel="0" collapsed="false">
      <c r="A447" s="13"/>
      <c r="B447" s="9"/>
      <c r="C447" s="9"/>
      <c r="D447" s="9"/>
      <c r="E447" s="14"/>
      <c r="F447" s="15"/>
      <c r="G447" s="16" t="str">
        <f aca="false">IF(N(E447)=0,"",E447*IF(F447="Ja",2,1))</f>
        <v/>
      </c>
      <c r="H447" s="17" t="str">
        <f aca="false">IF(G447="","",SUM($G$6:G447))</f>
        <v/>
      </c>
      <c r="I447" s="18" t="str">
        <f aca="false">IF(G447="","",ROUND((MIN(H447,20000)-MIN(H447-G447,20000))*$B$3+(G447-(MIN(H447,20000)-MIN(H447-G447,20000)))*$D$3,2))</f>
        <v/>
      </c>
    </row>
    <row r="448" customFormat="false" ht="15" hidden="false" customHeight="false" outlineLevel="0" collapsed="false">
      <c r="A448" s="13"/>
      <c r="B448" s="9"/>
      <c r="C448" s="9"/>
      <c r="D448" s="9"/>
      <c r="E448" s="14"/>
      <c r="F448" s="15"/>
      <c r="G448" s="16" t="str">
        <f aca="false">IF(N(E448)=0,"",E448*IF(F448="Ja",2,1))</f>
        <v/>
      </c>
      <c r="H448" s="17" t="str">
        <f aca="false">IF(G448="","",SUM($G$6:G448))</f>
        <v/>
      </c>
      <c r="I448" s="18" t="str">
        <f aca="false">IF(G448="","",ROUND((MIN(H448,20000)-MIN(H448-G448,20000))*$B$3+(G448-(MIN(H448,20000)-MIN(H448-G448,20000)))*$D$3,2))</f>
        <v/>
      </c>
    </row>
    <row r="449" customFormat="false" ht="15" hidden="false" customHeight="false" outlineLevel="0" collapsed="false">
      <c r="A449" s="13"/>
      <c r="B449" s="9"/>
      <c r="C449" s="9"/>
      <c r="D449" s="9"/>
      <c r="E449" s="14"/>
      <c r="F449" s="15"/>
      <c r="G449" s="16" t="str">
        <f aca="false">IF(N(E449)=0,"",E449*IF(F449="Ja",2,1))</f>
        <v/>
      </c>
      <c r="H449" s="17" t="str">
        <f aca="false">IF(G449="","",SUM($G$6:G449))</f>
        <v/>
      </c>
      <c r="I449" s="18" t="str">
        <f aca="false">IF(G449="","",ROUND((MIN(H449,20000)-MIN(H449-G449,20000))*$B$3+(G449-(MIN(H449,20000)-MIN(H449-G449,20000)))*$D$3,2))</f>
        <v/>
      </c>
    </row>
    <row r="450" customFormat="false" ht="15" hidden="false" customHeight="false" outlineLevel="0" collapsed="false">
      <c r="A450" s="13"/>
      <c r="B450" s="9"/>
      <c r="C450" s="9"/>
      <c r="D450" s="9"/>
      <c r="E450" s="14"/>
      <c r="F450" s="15"/>
      <c r="G450" s="16" t="str">
        <f aca="false">IF(N(E450)=0,"",E450*IF(F450="Ja",2,1))</f>
        <v/>
      </c>
      <c r="H450" s="17" t="str">
        <f aca="false">IF(G450="","",SUM($G$6:G450))</f>
        <v/>
      </c>
      <c r="I450" s="18" t="str">
        <f aca="false">IF(G450="","",ROUND((MIN(H450,20000)-MIN(H450-G450,20000))*$B$3+(G450-(MIN(H450,20000)-MIN(H450-G450,20000)))*$D$3,2))</f>
        <v/>
      </c>
    </row>
    <row r="451" customFormat="false" ht="15" hidden="false" customHeight="false" outlineLevel="0" collapsed="false">
      <c r="A451" s="13"/>
      <c r="B451" s="9"/>
      <c r="C451" s="9"/>
      <c r="D451" s="9"/>
      <c r="E451" s="14"/>
      <c r="F451" s="15"/>
      <c r="G451" s="16" t="str">
        <f aca="false">IF(N(E451)=0,"",E451*IF(F451="Ja",2,1))</f>
        <v/>
      </c>
      <c r="H451" s="17" t="str">
        <f aca="false">IF(G451="","",SUM($G$6:G451))</f>
        <v/>
      </c>
      <c r="I451" s="18" t="str">
        <f aca="false">IF(G451="","",ROUND((MIN(H451,20000)-MIN(H451-G451,20000))*$B$3+(G451-(MIN(H451,20000)-MIN(H451-G451,20000)))*$D$3,2))</f>
        <v/>
      </c>
    </row>
    <row r="452" customFormat="false" ht="15" hidden="false" customHeight="false" outlineLevel="0" collapsed="false">
      <c r="A452" s="13"/>
      <c r="B452" s="9"/>
      <c r="C452" s="9"/>
      <c r="D452" s="9"/>
      <c r="E452" s="14"/>
      <c r="F452" s="15"/>
      <c r="G452" s="16" t="str">
        <f aca="false">IF(N(E452)=0,"",E452*IF(F452="Ja",2,1))</f>
        <v/>
      </c>
      <c r="H452" s="17" t="str">
        <f aca="false">IF(G452="","",SUM($G$6:G452))</f>
        <v/>
      </c>
      <c r="I452" s="18" t="str">
        <f aca="false">IF(G452="","",ROUND((MIN(H452,20000)-MIN(H452-G452,20000))*$B$3+(G452-(MIN(H452,20000)-MIN(H452-G452,20000)))*$D$3,2))</f>
        <v/>
      </c>
    </row>
    <row r="453" customFormat="false" ht="15" hidden="false" customHeight="false" outlineLevel="0" collapsed="false">
      <c r="A453" s="13"/>
      <c r="B453" s="9"/>
      <c r="C453" s="9"/>
      <c r="D453" s="9"/>
      <c r="E453" s="14"/>
      <c r="F453" s="15"/>
      <c r="G453" s="16" t="str">
        <f aca="false">IF(N(E453)=0,"",E453*IF(F453="Ja",2,1))</f>
        <v/>
      </c>
      <c r="H453" s="17" t="str">
        <f aca="false">IF(G453="","",SUM($G$6:G453))</f>
        <v/>
      </c>
      <c r="I453" s="18" t="str">
        <f aca="false">IF(G453="","",ROUND((MIN(H453,20000)-MIN(H453-G453,20000))*$B$3+(G453-(MIN(H453,20000)-MIN(H453-G453,20000)))*$D$3,2))</f>
        <v/>
      </c>
    </row>
    <row r="454" customFormat="false" ht="15" hidden="false" customHeight="false" outlineLevel="0" collapsed="false">
      <c r="A454" s="13"/>
      <c r="B454" s="9"/>
      <c r="C454" s="9"/>
      <c r="D454" s="9"/>
      <c r="E454" s="14"/>
      <c r="F454" s="15"/>
      <c r="G454" s="16" t="str">
        <f aca="false">IF(N(E454)=0,"",E454*IF(F454="Ja",2,1))</f>
        <v/>
      </c>
      <c r="H454" s="17" t="str">
        <f aca="false">IF(G454="","",SUM($G$6:G454))</f>
        <v/>
      </c>
      <c r="I454" s="18" t="str">
        <f aca="false">IF(G454="","",ROUND((MIN(H454,20000)-MIN(H454-G454,20000))*$B$3+(G454-(MIN(H454,20000)-MIN(H454-G454,20000)))*$D$3,2))</f>
        <v/>
      </c>
    </row>
    <row r="455" customFormat="false" ht="15" hidden="false" customHeight="false" outlineLevel="0" collapsed="false">
      <c r="A455" s="13"/>
      <c r="B455" s="9"/>
      <c r="C455" s="9"/>
      <c r="D455" s="9"/>
      <c r="E455" s="14"/>
      <c r="F455" s="15"/>
      <c r="G455" s="16" t="str">
        <f aca="false">IF(N(E455)=0,"",E455*IF(F455="Ja",2,1))</f>
        <v/>
      </c>
      <c r="H455" s="17" t="str">
        <f aca="false">IF(G455="","",SUM($G$6:G455))</f>
        <v/>
      </c>
      <c r="I455" s="18" t="str">
        <f aca="false">IF(G455="","",ROUND((MIN(H455,20000)-MIN(H455-G455,20000))*$B$3+(G455-(MIN(H455,20000)-MIN(H455-G455,20000)))*$D$3,2))</f>
        <v/>
      </c>
    </row>
    <row r="456" customFormat="false" ht="15" hidden="false" customHeight="false" outlineLevel="0" collapsed="false">
      <c r="A456" s="13"/>
      <c r="B456" s="9"/>
      <c r="C456" s="9"/>
      <c r="D456" s="9"/>
      <c r="E456" s="14"/>
      <c r="F456" s="15"/>
      <c r="G456" s="16" t="str">
        <f aca="false">IF(N(E456)=0,"",E456*IF(F456="Ja",2,1))</f>
        <v/>
      </c>
      <c r="H456" s="17" t="str">
        <f aca="false">IF(G456="","",SUM($G$6:G456))</f>
        <v/>
      </c>
      <c r="I456" s="18" t="str">
        <f aca="false">IF(G456="","",ROUND((MIN(H456,20000)-MIN(H456-G456,20000))*$B$3+(G456-(MIN(H456,20000)-MIN(H456-G456,20000)))*$D$3,2))</f>
        <v/>
      </c>
    </row>
    <row r="457" customFormat="false" ht="15" hidden="false" customHeight="false" outlineLevel="0" collapsed="false">
      <c r="A457" s="13"/>
      <c r="B457" s="9"/>
      <c r="C457" s="9"/>
      <c r="D457" s="9"/>
      <c r="E457" s="14"/>
      <c r="F457" s="15"/>
      <c r="G457" s="16" t="str">
        <f aca="false">IF(N(E457)=0,"",E457*IF(F457="Ja",2,1))</f>
        <v/>
      </c>
      <c r="H457" s="17" t="str">
        <f aca="false">IF(G457="","",SUM($G$6:G457))</f>
        <v/>
      </c>
      <c r="I457" s="18" t="str">
        <f aca="false">IF(G457="","",ROUND((MIN(H457,20000)-MIN(H457-G457,20000))*$B$3+(G457-(MIN(H457,20000)-MIN(H457-G457,20000)))*$D$3,2))</f>
        <v/>
      </c>
    </row>
    <row r="458" customFormat="false" ht="15" hidden="false" customHeight="false" outlineLevel="0" collapsed="false">
      <c r="A458" s="13"/>
      <c r="B458" s="9"/>
      <c r="C458" s="9"/>
      <c r="D458" s="9"/>
      <c r="E458" s="14"/>
      <c r="F458" s="15"/>
      <c r="G458" s="16" t="str">
        <f aca="false">IF(N(E458)=0,"",E458*IF(F458="Ja",2,1))</f>
        <v/>
      </c>
      <c r="H458" s="17" t="str">
        <f aca="false">IF(G458="","",SUM($G$6:G458))</f>
        <v/>
      </c>
      <c r="I458" s="18" t="str">
        <f aca="false">IF(G458="","",ROUND((MIN(H458,20000)-MIN(H458-G458,20000))*$B$3+(G458-(MIN(H458,20000)-MIN(H458-G458,20000)))*$D$3,2))</f>
        <v/>
      </c>
    </row>
    <row r="459" customFormat="false" ht="15" hidden="false" customHeight="false" outlineLevel="0" collapsed="false">
      <c r="A459" s="13"/>
      <c r="B459" s="9"/>
      <c r="C459" s="9"/>
      <c r="D459" s="9"/>
      <c r="E459" s="14"/>
      <c r="F459" s="15"/>
      <c r="G459" s="16" t="str">
        <f aca="false">IF(N(E459)=0,"",E459*IF(F459="Ja",2,1))</f>
        <v/>
      </c>
      <c r="H459" s="17" t="str">
        <f aca="false">IF(G459="","",SUM($G$6:G459))</f>
        <v/>
      </c>
      <c r="I459" s="18" t="str">
        <f aca="false">IF(G459="","",ROUND((MIN(H459,20000)-MIN(H459-G459,20000))*$B$3+(G459-(MIN(H459,20000)-MIN(H459-G459,20000)))*$D$3,2))</f>
        <v/>
      </c>
    </row>
    <row r="460" customFormat="false" ht="15" hidden="false" customHeight="false" outlineLevel="0" collapsed="false">
      <c r="A460" s="13"/>
      <c r="B460" s="9"/>
      <c r="C460" s="9"/>
      <c r="D460" s="9"/>
      <c r="E460" s="14"/>
      <c r="F460" s="15"/>
      <c r="G460" s="16" t="str">
        <f aca="false">IF(N(E460)=0,"",E460*IF(F460="Ja",2,1))</f>
        <v/>
      </c>
      <c r="H460" s="17" t="str">
        <f aca="false">IF(G460="","",SUM($G$6:G460))</f>
        <v/>
      </c>
      <c r="I460" s="18" t="str">
        <f aca="false">IF(G460="","",ROUND((MIN(H460,20000)-MIN(H460-G460,20000))*$B$3+(G460-(MIN(H460,20000)-MIN(H460-G460,20000)))*$D$3,2))</f>
        <v/>
      </c>
    </row>
    <row r="461" customFormat="false" ht="15" hidden="false" customHeight="false" outlineLevel="0" collapsed="false">
      <c r="A461" s="13"/>
      <c r="B461" s="9"/>
      <c r="C461" s="9"/>
      <c r="D461" s="9"/>
      <c r="E461" s="14"/>
      <c r="F461" s="15"/>
      <c r="G461" s="16" t="str">
        <f aca="false">IF(N(E461)=0,"",E461*IF(F461="Ja",2,1))</f>
        <v/>
      </c>
      <c r="H461" s="17" t="str">
        <f aca="false">IF(G461="","",SUM($G$6:G461))</f>
        <v/>
      </c>
      <c r="I461" s="18" t="str">
        <f aca="false">IF(G461="","",ROUND((MIN(H461,20000)-MIN(H461-G461,20000))*$B$3+(G461-(MIN(H461,20000)-MIN(H461-G461,20000)))*$D$3,2))</f>
        <v/>
      </c>
    </row>
    <row r="462" customFormat="false" ht="15" hidden="false" customHeight="false" outlineLevel="0" collapsed="false">
      <c r="A462" s="13"/>
      <c r="B462" s="9"/>
      <c r="C462" s="9"/>
      <c r="D462" s="9"/>
      <c r="E462" s="14"/>
      <c r="F462" s="15"/>
      <c r="G462" s="16" t="str">
        <f aca="false">IF(N(E462)=0,"",E462*IF(F462="Ja",2,1))</f>
        <v/>
      </c>
      <c r="H462" s="17" t="str">
        <f aca="false">IF(G462="","",SUM($G$6:G462))</f>
        <v/>
      </c>
      <c r="I462" s="18" t="str">
        <f aca="false">IF(G462="","",ROUND((MIN(H462,20000)-MIN(H462-G462,20000))*$B$3+(G462-(MIN(H462,20000)-MIN(H462-G462,20000)))*$D$3,2))</f>
        <v/>
      </c>
    </row>
    <row r="463" customFormat="false" ht="15" hidden="false" customHeight="false" outlineLevel="0" collapsed="false">
      <c r="A463" s="13"/>
      <c r="B463" s="9"/>
      <c r="C463" s="9"/>
      <c r="D463" s="9"/>
      <c r="E463" s="14"/>
      <c r="F463" s="15"/>
      <c r="G463" s="16" t="str">
        <f aca="false">IF(N(E463)=0,"",E463*IF(F463="Ja",2,1))</f>
        <v/>
      </c>
      <c r="H463" s="17" t="str">
        <f aca="false">IF(G463="","",SUM($G$6:G463))</f>
        <v/>
      </c>
      <c r="I463" s="18" t="str">
        <f aca="false">IF(G463="","",ROUND((MIN(H463,20000)-MIN(H463-G463,20000))*$B$3+(G463-(MIN(H463,20000)-MIN(H463-G463,20000)))*$D$3,2))</f>
        <v/>
      </c>
    </row>
    <row r="464" customFormat="false" ht="15" hidden="false" customHeight="false" outlineLevel="0" collapsed="false">
      <c r="A464" s="13"/>
      <c r="B464" s="9"/>
      <c r="C464" s="9"/>
      <c r="D464" s="9"/>
      <c r="E464" s="14"/>
      <c r="F464" s="15"/>
      <c r="G464" s="16" t="str">
        <f aca="false">IF(N(E464)=0,"",E464*IF(F464="Ja",2,1))</f>
        <v/>
      </c>
      <c r="H464" s="17" t="str">
        <f aca="false">IF(G464="","",SUM($G$6:G464))</f>
        <v/>
      </c>
      <c r="I464" s="18" t="str">
        <f aca="false">IF(G464="","",ROUND((MIN(H464,20000)-MIN(H464-G464,20000))*$B$3+(G464-(MIN(H464,20000)-MIN(H464-G464,20000)))*$D$3,2))</f>
        <v/>
      </c>
    </row>
    <row r="465" customFormat="false" ht="15" hidden="false" customHeight="false" outlineLevel="0" collapsed="false">
      <c r="A465" s="13"/>
      <c r="B465" s="9"/>
      <c r="C465" s="9"/>
      <c r="D465" s="9"/>
      <c r="E465" s="14"/>
      <c r="F465" s="15"/>
      <c r="G465" s="16" t="str">
        <f aca="false">IF(N(E465)=0,"",E465*IF(F465="Ja",2,1))</f>
        <v/>
      </c>
      <c r="H465" s="17" t="str">
        <f aca="false">IF(G465="","",SUM($G$6:G465))</f>
        <v/>
      </c>
      <c r="I465" s="18" t="str">
        <f aca="false">IF(G465="","",ROUND((MIN(H465,20000)-MIN(H465-G465,20000))*$B$3+(G465-(MIN(H465,20000)-MIN(H465-G465,20000)))*$D$3,2))</f>
        <v/>
      </c>
    </row>
    <row r="466" customFormat="false" ht="15" hidden="false" customHeight="false" outlineLevel="0" collapsed="false">
      <c r="A466" s="13"/>
      <c r="B466" s="9"/>
      <c r="C466" s="9"/>
      <c r="D466" s="9"/>
      <c r="E466" s="14"/>
      <c r="F466" s="15"/>
      <c r="G466" s="16" t="str">
        <f aca="false">IF(N(E466)=0,"",E466*IF(F466="Ja",2,1))</f>
        <v/>
      </c>
      <c r="H466" s="17" t="str">
        <f aca="false">IF(G466="","",SUM($G$6:G466))</f>
        <v/>
      </c>
      <c r="I466" s="18" t="str">
        <f aca="false">IF(G466="","",ROUND((MIN(H466,20000)-MIN(H466-G466,20000))*$B$3+(G466-(MIN(H466,20000)-MIN(H466-G466,20000)))*$D$3,2))</f>
        <v/>
      </c>
    </row>
    <row r="467" customFormat="false" ht="15" hidden="false" customHeight="false" outlineLevel="0" collapsed="false">
      <c r="A467" s="13"/>
      <c r="B467" s="9"/>
      <c r="C467" s="9"/>
      <c r="D467" s="9"/>
      <c r="E467" s="14"/>
      <c r="F467" s="15"/>
      <c r="G467" s="16" t="str">
        <f aca="false">IF(N(E467)=0,"",E467*IF(F467="Ja",2,1))</f>
        <v/>
      </c>
      <c r="H467" s="17" t="str">
        <f aca="false">IF(G467="","",SUM($G$6:G467))</f>
        <v/>
      </c>
      <c r="I467" s="18" t="str">
        <f aca="false">IF(G467="","",ROUND((MIN(H467,20000)-MIN(H467-G467,20000))*$B$3+(G467-(MIN(H467,20000)-MIN(H467-G467,20000)))*$D$3,2))</f>
        <v/>
      </c>
    </row>
    <row r="468" customFormat="false" ht="15" hidden="false" customHeight="false" outlineLevel="0" collapsed="false">
      <c r="A468" s="13"/>
      <c r="B468" s="9"/>
      <c r="C468" s="9"/>
      <c r="D468" s="9"/>
      <c r="E468" s="14"/>
      <c r="F468" s="15"/>
      <c r="G468" s="16" t="str">
        <f aca="false">IF(N(E468)=0,"",E468*IF(F468="Ja",2,1))</f>
        <v/>
      </c>
      <c r="H468" s="17" t="str">
        <f aca="false">IF(G468="","",SUM($G$6:G468))</f>
        <v/>
      </c>
      <c r="I468" s="18" t="str">
        <f aca="false">IF(G468="","",ROUND((MIN(H468,20000)-MIN(H468-G468,20000))*$B$3+(G468-(MIN(H468,20000)-MIN(H468-G468,20000)))*$D$3,2))</f>
        <v/>
      </c>
    </row>
    <row r="469" customFormat="false" ht="15" hidden="false" customHeight="false" outlineLevel="0" collapsed="false">
      <c r="A469" s="13"/>
      <c r="B469" s="9"/>
      <c r="C469" s="9"/>
      <c r="D469" s="9"/>
      <c r="E469" s="14"/>
      <c r="F469" s="15"/>
      <c r="G469" s="16" t="str">
        <f aca="false">IF(N(E469)=0,"",E469*IF(F469="Ja",2,1))</f>
        <v/>
      </c>
      <c r="H469" s="17" t="str">
        <f aca="false">IF(G469="","",SUM($G$6:G469))</f>
        <v/>
      </c>
      <c r="I469" s="18" t="str">
        <f aca="false">IF(G469="","",ROUND((MIN(H469,20000)-MIN(H469-G469,20000))*$B$3+(G469-(MIN(H469,20000)-MIN(H469-G469,20000)))*$D$3,2))</f>
        <v/>
      </c>
    </row>
    <row r="470" customFormat="false" ht="15" hidden="false" customHeight="false" outlineLevel="0" collapsed="false">
      <c r="A470" s="13"/>
      <c r="B470" s="9"/>
      <c r="C470" s="9"/>
      <c r="D470" s="9"/>
      <c r="E470" s="14"/>
      <c r="F470" s="15"/>
      <c r="G470" s="16" t="str">
        <f aca="false">IF(N(E470)=0,"",E470*IF(F470="Ja",2,1))</f>
        <v/>
      </c>
      <c r="H470" s="17" t="str">
        <f aca="false">IF(G470="","",SUM($G$6:G470))</f>
        <v/>
      </c>
      <c r="I470" s="18" t="str">
        <f aca="false">IF(G470="","",ROUND((MIN(H470,20000)-MIN(H470-G470,20000))*$B$3+(G470-(MIN(H470,20000)-MIN(H470-G470,20000)))*$D$3,2))</f>
        <v/>
      </c>
    </row>
    <row r="471" customFormat="false" ht="15" hidden="false" customHeight="false" outlineLevel="0" collapsed="false">
      <c r="A471" s="13"/>
      <c r="B471" s="9"/>
      <c r="C471" s="9"/>
      <c r="D471" s="9"/>
      <c r="E471" s="14"/>
      <c r="F471" s="15"/>
      <c r="G471" s="16" t="str">
        <f aca="false">IF(N(E471)=0,"",E471*IF(F471="Ja",2,1))</f>
        <v/>
      </c>
      <c r="H471" s="17" t="str">
        <f aca="false">IF(G471="","",SUM($G$6:G471))</f>
        <v/>
      </c>
      <c r="I471" s="18" t="str">
        <f aca="false">IF(G471="","",ROUND((MIN(H471,20000)-MIN(H471-G471,20000))*$B$3+(G471-(MIN(H471,20000)-MIN(H471-G471,20000)))*$D$3,2))</f>
        <v/>
      </c>
    </row>
    <row r="472" customFormat="false" ht="15" hidden="false" customHeight="false" outlineLevel="0" collapsed="false">
      <c r="A472" s="13"/>
      <c r="B472" s="9"/>
      <c r="C472" s="9"/>
      <c r="D472" s="9"/>
      <c r="E472" s="14"/>
      <c r="F472" s="15"/>
      <c r="G472" s="16" t="str">
        <f aca="false">IF(N(E472)=0,"",E472*IF(F472="Ja",2,1))</f>
        <v/>
      </c>
      <c r="H472" s="17" t="str">
        <f aca="false">IF(G472="","",SUM($G$6:G472))</f>
        <v/>
      </c>
      <c r="I472" s="18" t="str">
        <f aca="false">IF(G472="","",ROUND((MIN(H472,20000)-MIN(H472-G472,20000))*$B$3+(G472-(MIN(H472,20000)-MIN(H472-G472,20000)))*$D$3,2))</f>
        <v/>
      </c>
    </row>
    <row r="473" customFormat="false" ht="15" hidden="false" customHeight="false" outlineLevel="0" collapsed="false">
      <c r="A473" s="13"/>
      <c r="B473" s="9"/>
      <c r="C473" s="9"/>
      <c r="D473" s="9"/>
      <c r="E473" s="14"/>
      <c r="F473" s="15"/>
      <c r="G473" s="16" t="str">
        <f aca="false">IF(N(E473)=0,"",E473*IF(F473="Ja",2,1))</f>
        <v/>
      </c>
      <c r="H473" s="17" t="str">
        <f aca="false">IF(G473="","",SUM($G$6:G473))</f>
        <v/>
      </c>
      <c r="I473" s="18" t="str">
        <f aca="false">IF(G473="","",ROUND((MIN(H473,20000)-MIN(H473-G473,20000))*$B$3+(G473-(MIN(H473,20000)-MIN(H473-G473,20000)))*$D$3,2))</f>
        <v/>
      </c>
    </row>
    <row r="474" customFormat="false" ht="15" hidden="false" customHeight="false" outlineLevel="0" collapsed="false">
      <c r="A474" s="13"/>
      <c r="B474" s="9"/>
      <c r="C474" s="9"/>
      <c r="D474" s="9"/>
      <c r="E474" s="14"/>
      <c r="F474" s="15"/>
      <c r="G474" s="16" t="str">
        <f aca="false">IF(N(E474)=0,"",E474*IF(F474="Ja",2,1))</f>
        <v/>
      </c>
      <c r="H474" s="17" t="str">
        <f aca="false">IF(G474="","",SUM($G$6:G474))</f>
        <v/>
      </c>
      <c r="I474" s="18" t="str">
        <f aca="false">IF(G474="","",ROUND((MIN(H474,20000)-MIN(H474-G474,20000))*$B$3+(G474-(MIN(H474,20000)-MIN(H474-G474,20000)))*$D$3,2))</f>
        <v/>
      </c>
    </row>
    <row r="475" customFormat="false" ht="15" hidden="false" customHeight="false" outlineLevel="0" collapsed="false">
      <c r="A475" s="13"/>
      <c r="B475" s="9"/>
      <c r="C475" s="9"/>
      <c r="D475" s="9"/>
      <c r="E475" s="14"/>
      <c r="F475" s="15"/>
      <c r="G475" s="16" t="str">
        <f aca="false">IF(N(E475)=0,"",E475*IF(F475="Ja",2,1))</f>
        <v/>
      </c>
      <c r="H475" s="17" t="str">
        <f aca="false">IF(G475="","",SUM($G$6:G475))</f>
        <v/>
      </c>
      <c r="I475" s="18" t="str">
        <f aca="false">IF(G475="","",ROUND((MIN(H475,20000)-MIN(H475-G475,20000))*$B$3+(G475-(MIN(H475,20000)-MIN(H475-G475,20000)))*$D$3,2))</f>
        <v/>
      </c>
    </row>
    <row r="476" customFormat="false" ht="15" hidden="false" customHeight="false" outlineLevel="0" collapsed="false">
      <c r="A476" s="13"/>
      <c r="B476" s="9"/>
      <c r="C476" s="9"/>
      <c r="D476" s="9"/>
      <c r="E476" s="14"/>
      <c r="F476" s="15"/>
      <c r="G476" s="16" t="str">
        <f aca="false">IF(N(E476)=0,"",E476*IF(F476="Ja",2,1))</f>
        <v/>
      </c>
      <c r="H476" s="17" t="str">
        <f aca="false">IF(G476="","",SUM($G$6:G476))</f>
        <v/>
      </c>
      <c r="I476" s="18" t="str">
        <f aca="false">IF(G476="","",ROUND((MIN(H476,20000)-MIN(H476-G476,20000))*$B$3+(G476-(MIN(H476,20000)-MIN(H476-G476,20000)))*$D$3,2))</f>
        <v/>
      </c>
    </row>
    <row r="477" customFormat="false" ht="15" hidden="false" customHeight="false" outlineLevel="0" collapsed="false">
      <c r="A477" s="13"/>
      <c r="B477" s="9"/>
      <c r="C477" s="9"/>
      <c r="D477" s="9"/>
      <c r="E477" s="14"/>
      <c r="F477" s="15"/>
      <c r="G477" s="16" t="str">
        <f aca="false">IF(N(E477)=0,"",E477*IF(F477="Ja",2,1))</f>
        <v/>
      </c>
      <c r="H477" s="17" t="str">
        <f aca="false">IF(G477="","",SUM($G$6:G477))</f>
        <v/>
      </c>
      <c r="I477" s="18" t="str">
        <f aca="false">IF(G477="","",ROUND((MIN(H477,20000)-MIN(H477-G477,20000))*$B$3+(G477-(MIN(H477,20000)-MIN(H477-G477,20000)))*$D$3,2))</f>
        <v/>
      </c>
    </row>
    <row r="478" customFormat="false" ht="15" hidden="false" customHeight="false" outlineLevel="0" collapsed="false">
      <c r="A478" s="13"/>
      <c r="B478" s="9"/>
      <c r="C478" s="9"/>
      <c r="D478" s="9"/>
      <c r="E478" s="14"/>
      <c r="F478" s="15"/>
      <c r="G478" s="16" t="str">
        <f aca="false">IF(N(E478)=0,"",E478*IF(F478="Ja",2,1))</f>
        <v/>
      </c>
      <c r="H478" s="17" t="str">
        <f aca="false">IF(G478="","",SUM($G$6:G478))</f>
        <v/>
      </c>
      <c r="I478" s="18" t="str">
        <f aca="false">IF(G478="","",ROUND((MIN(H478,20000)-MIN(H478-G478,20000))*$B$3+(G478-(MIN(H478,20000)-MIN(H478-G478,20000)))*$D$3,2))</f>
        <v/>
      </c>
    </row>
    <row r="479" customFormat="false" ht="15" hidden="false" customHeight="false" outlineLevel="0" collapsed="false">
      <c r="A479" s="13"/>
      <c r="B479" s="9"/>
      <c r="C479" s="9"/>
      <c r="D479" s="9"/>
      <c r="E479" s="14"/>
      <c r="F479" s="15"/>
      <c r="G479" s="16" t="str">
        <f aca="false">IF(N(E479)=0,"",E479*IF(F479="Ja",2,1))</f>
        <v/>
      </c>
      <c r="H479" s="17" t="str">
        <f aca="false">IF(G479="","",SUM($G$6:G479))</f>
        <v/>
      </c>
      <c r="I479" s="18" t="str">
        <f aca="false">IF(G479="","",ROUND((MIN(H479,20000)-MIN(H479-G479,20000))*$B$3+(G479-(MIN(H479,20000)-MIN(H479-G479,20000)))*$D$3,2))</f>
        <v/>
      </c>
    </row>
    <row r="480" customFormat="false" ht="15" hidden="false" customHeight="false" outlineLevel="0" collapsed="false">
      <c r="A480" s="13"/>
      <c r="B480" s="9"/>
      <c r="C480" s="9"/>
      <c r="D480" s="9"/>
      <c r="E480" s="14"/>
      <c r="F480" s="15"/>
      <c r="G480" s="16" t="str">
        <f aca="false">IF(N(E480)=0,"",E480*IF(F480="Ja",2,1))</f>
        <v/>
      </c>
      <c r="H480" s="17" t="str">
        <f aca="false">IF(G480="","",SUM($G$6:G480))</f>
        <v/>
      </c>
      <c r="I480" s="18" t="str">
        <f aca="false">IF(G480="","",ROUND((MIN(H480,20000)-MIN(H480-G480,20000))*$B$3+(G480-(MIN(H480,20000)-MIN(H480-G480,20000)))*$D$3,2))</f>
        <v/>
      </c>
    </row>
    <row r="481" customFormat="false" ht="15" hidden="false" customHeight="false" outlineLevel="0" collapsed="false">
      <c r="A481" s="13"/>
      <c r="B481" s="9"/>
      <c r="C481" s="9"/>
      <c r="D481" s="9"/>
      <c r="E481" s="14"/>
      <c r="F481" s="15"/>
      <c r="G481" s="16" t="str">
        <f aca="false">IF(N(E481)=0,"",E481*IF(F481="Ja",2,1))</f>
        <v/>
      </c>
      <c r="H481" s="17" t="str">
        <f aca="false">IF(G481="","",SUM($G$6:G481))</f>
        <v/>
      </c>
      <c r="I481" s="18" t="str">
        <f aca="false">IF(G481="","",ROUND((MIN(H481,20000)-MIN(H481-G481,20000))*$B$3+(G481-(MIN(H481,20000)-MIN(H481-G481,20000)))*$D$3,2))</f>
        <v/>
      </c>
    </row>
    <row r="482" customFormat="false" ht="15" hidden="false" customHeight="false" outlineLevel="0" collapsed="false">
      <c r="A482" s="13"/>
      <c r="B482" s="9"/>
      <c r="C482" s="9"/>
      <c r="D482" s="9"/>
      <c r="E482" s="14"/>
      <c r="F482" s="15"/>
      <c r="G482" s="16" t="str">
        <f aca="false">IF(N(E482)=0,"",E482*IF(F482="Ja",2,1))</f>
        <v/>
      </c>
      <c r="H482" s="17" t="str">
        <f aca="false">IF(G482="","",SUM($G$6:G482))</f>
        <v/>
      </c>
      <c r="I482" s="18" t="str">
        <f aca="false">IF(G482="","",ROUND((MIN(H482,20000)-MIN(H482-G482,20000))*$B$3+(G482-(MIN(H482,20000)-MIN(H482-G482,20000)))*$D$3,2))</f>
        <v/>
      </c>
    </row>
    <row r="483" customFormat="false" ht="15" hidden="false" customHeight="false" outlineLevel="0" collapsed="false">
      <c r="A483" s="13"/>
      <c r="B483" s="9"/>
      <c r="C483" s="9"/>
      <c r="D483" s="9"/>
      <c r="E483" s="14"/>
      <c r="F483" s="15"/>
      <c r="G483" s="16" t="str">
        <f aca="false">IF(N(E483)=0,"",E483*IF(F483="Ja",2,1))</f>
        <v/>
      </c>
      <c r="H483" s="17" t="str">
        <f aca="false">IF(G483="","",SUM($G$6:G483))</f>
        <v/>
      </c>
      <c r="I483" s="18" t="str">
        <f aca="false">IF(G483="","",ROUND((MIN(H483,20000)-MIN(H483-G483,20000))*$B$3+(G483-(MIN(H483,20000)-MIN(H483-G483,20000)))*$D$3,2))</f>
        <v/>
      </c>
    </row>
    <row r="484" customFormat="false" ht="15" hidden="false" customHeight="false" outlineLevel="0" collapsed="false">
      <c r="A484" s="13"/>
      <c r="B484" s="9"/>
      <c r="C484" s="9"/>
      <c r="D484" s="9"/>
      <c r="E484" s="14"/>
      <c r="F484" s="15"/>
      <c r="G484" s="16" t="str">
        <f aca="false">IF(N(E484)=0,"",E484*IF(F484="Ja",2,1))</f>
        <v/>
      </c>
      <c r="H484" s="17" t="str">
        <f aca="false">IF(G484="","",SUM($G$6:G484))</f>
        <v/>
      </c>
      <c r="I484" s="18" t="str">
        <f aca="false">IF(G484="","",ROUND((MIN(H484,20000)-MIN(H484-G484,20000))*$B$3+(G484-(MIN(H484,20000)-MIN(H484-G484,20000)))*$D$3,2))</f>
        <v/>
      </c>
    </row>
    <row r="485" customFormat="false" ht="15" hidden="false" customHeight="false" outlineLevel="0" collapsed="false">
      <c r="A485" s="13"/>
      <c r="B485" s="9"/>
      <c r="C485" s="9"/>
      <c r="D485" s="9"/>
      <c r="E485" s="14"/>
      <c r="F485" s="15"/>
      <c r="G485" s="16" t="str">
        <f aca="false">IF(N(E485)=0,"",E485*IF(F485="Ja",2,1))</f>
        <v/>
      </c>
      <c r="H485" s="17" t="str">
        <f aca="false">IF(G485="","",SUM($G$6:G485))</f>
        <v/>
      </c>
      <c r="I485" s="18" t="str">
        <f aca="false">IF(G485="","",ROUND((MIN(H485,20000)-MIN(H485-G485,20000))*$B$3+(G485-(MIN(H485,20000)-MIN(H485-G485,20000)))*$D$3,2))</f>
        <v/>
      </c>
    </row>
    <row r="486" customFormat="false" ht="15" hidden="false" customHeight="false" outlineLevel="0" collapsed="false">
      <c r="A486" s="13"/>
      <c r="B486" s="9"/>
      <c r="C486" s="9"/>
      <c r="D486" s="9"/>
      <c r="E486" s="14"/>
      <c r="F486" s="15"/>
      <c r="G486" s="16" t="str">
        <f aca="false">IF(N(E486)=0,"",E486*IF(F486="Ja",2,1))</f>
        <v/>
      </c>
      <c r="H486" s="17" t="str">
        <f aca="false">IF(G486="","",SUM($G$6:G486))</f>
        <v/>
      </c>
      <c r="I486" s="18" t="str">
        <f aca="false">IF(G486="","",ROUND((MIN(H486,20000)-MIN(H486-G486,20000))*$B$3+(G486-(MIN(H486,20000)-MIN(H486-G486,20000)))*$D$3,2))</f>
        <v/>
      </c>
    </row>
    <row r="487" customFormat="false" ht="15" hidden="false" customHeight="false" outlineLevel="0" collapsed="false">
      <c r="A487" s="13"/>
      <c r="B487" s="9"/>
      <c r="C487" s="9"/>
      <c r="D487" s="9"/>
      <c r="E487" s="14"/>
      <c r="F487" s="15"/>
      <c r="G487" s="16" t="str">
        <f aca="false">IF(N(E487)=0,"",E487*IF(F487="Ja",2,1))</f>
        <v/>
      </c>
      <c r="H487" s="17" t="str">
        <f aca="false">IF(G487="","",SUM($G$6:G487))</f>
        <v/>
      </c>
      <c r="I487" s="18" t="str">
        <f aca="false">IF(G487="","",ROUND((MIN(H487,20000)-MIN(H487-G487,20000))*$B$3+(G487-(MIN(H487,20000)-MIN(H487-G487,20000)))*$D$3,2))</f>
        <v/>
      </c>
    </row>
    <row r="488" customFormat="false" ht="15" hidden="false" customHeight="false" outlineLevel="0" collapsed="false">
      <c r="A488" s="13"/>
      <c r="B488" s="9"/>
      <c r="C488" s="9"/>
      <c r="D488" s="9"/>
      <c r="E488" s="14"/>
      <c r="F488" s="15"/>
      <c r="G488" s="16" t="str">
        <f aca="false">IF(N(E488)=0,"",E488*IF(F488="Ja",2,1))</f>
        <v/>
      </c>
      <c r="H488" s="17" t="str">
        <f aca="false">IF(G488="","",SUM($G$6:G488))</f>
        <v/>
      </c>
      <c r="I488" s="18" t="str">
        <f aca="false">IF(G488="","",ROUND((MIN(H488,20000)-MIN(H488-G488,20000))*$B$3+(G488-(MIN(H488,20000)-MIN(H488-G488,20000)))*$D$3,2))</f>
        <v/>
      </c>
    </row>
    <row r="489" customFormat="false" ht="15" hidden="false" customHeight="false" outlineLevel="0" collapsed="false">
      <c r="A489" s="13"/>
      <c r="B489" s="9"/>
      <c r="C489" s="9"/>
      <c r="D489" s="9"/>
      <c r="E489" s="14"/>
      <c r="F489" s="15"/>
      <c r="G489" s="16" t="str">
        <f aca="false">IF(N(E489)=0,"",E489*IF(F489="Ja",2,1))</f>
        <v/>
      </c>
      <c r="H489" s="17" t="str">
        <f aca="false">IF(G489="","",SUM($G$6:G489))</f>
        <v/>
      </c>
      <c r="I489" s="18" t="str">
        <f aca="false">IF(G489="","",ROUND((MIN(H489,20000)-MIN(H489-G489,20000))*$B$3+(G489-(MIN(H489,20000)-MIN(H489-G489,20000)))*$D$3,2))</f>
        <v/>
      </c>
    </row>
    <row r="490" customFormat="false" ht="15" hidden="false" customHeight="false" outlineLevel="0" collapsed="false">
      <c r="A490" s="13"/>
      <c r="B490" s="9"/>
      <c r="C490" s="9"/>
      <c r="D490" s="9"/>
      <c r="E490" s="14"/>
      <c r="F490" s="15"/>
      <c r="G490" s="16" t="str">
        <f aca="false">IF(N(E490)=0,"",E490*IF(F490="Ja",2,1))</f>
        <v/>
      </c>
      <c r="H490" s="17" t="str">
        <f aca="false">IF(G490="","",SUM($G$6:G490))</f>
        <v/>
      </c>
      <c r="I490" s="18" t="str">
        <f aca="false">IF(G490="","",ROUND((MIN(H490,20000)-MIN(H490-G490,20000))*$B$3+(G490-(MIN(H490,20000)-MIN(H490-G490,20000)))*$D$3,2))</f>
        <v/>
      </c>
    </row>
    <row r="491" customFormat="false" ht="15" hidden="false" customHeight="false" outlineLevel="0" collapsed="false">
      <c r="A491" s="13"/>
      <c r="B491" s="9"/>
      <c r="C491" s="9"/>
      <c r="D491" s="9"/>
      <c r="E491" s="14"/>
      <c r="F491" s="15"/>
      <c r="G491" s="16" t="str">
        <f aca="false">IF(N(E491)=0,"",E491*IF(F491="Ja",2,1))</f>
        <v/>
      </c>
      <c r="H491" s="17" t="str">
        <f aca="false">IF(G491="","",SUM($G$6:G491))</f>
        <v/>
      </c>
      <c r="I491" s="18" t="str">
        <f aca="false">IF(G491="","",ROUND((MIN(H491,20000)-MIN(H491-G491,20000))*$B$3+(G491-(MIN(H491,20000)-MIN(H491-G491,20000)))*$D$3,2))</f>
        <v/>
      </c>
    </row>
    <row r="492" customFormat="false" ht="15" hidden="false" customHeight="false" outlineLevel="0" collapsed="false">
      <c r="A492" s="13"/>
      <c r="B492" s="9"/>
      <c r="C492" s="9"/>
      <c r="D492" s="9"/>
      <c r="E492" s="14"/>
      <c r="F492" s="15"/>
      <c r="G492" s="16" t="str">
        <f aca="false">IF(N(E492)=0,"",E492*IF(F492="Ja",2,1))</f>
        <v/>
      </c>
      <c r="H492" s="17" t="str">
        <f aca="false">IF(G492="","",SUM($G$6:G492))</f>
        <v/>
      </c>
      <c r="I492" s="18" t="str">
        <f aca="false">IF(G492="","",ROUND((MIN(H492,20000)-MIN(H492-G492,20000))*$B$3+(G492-(MIN(H492,20000)-MIN(H492-G492,20000)))*$D$3,2))</f>
        <v/>
      </c>
    </row>
    <row r="493" customFormat="false" ht="15" hidden="false" customHeight="false" outlineLevel="0" collapsed="false">
      <c r="A493" s="13"/>
      <c r="B493" s="9"/>
      <c r="C493" s="9"/>
      <c r="D493" s="9"/>
      <c r="E493" s="14"/>
      <c r="F493" s="15"/>
      <c r="G493" s="16" t="str">
        <f aca="false">IF(N(E493)=0,"",E493*IF(F493="Ja",2,1))</f>
        <v/>
      </c>
      <c r="H493" s="17" t="str">
        <f aca="false">IF(G493="","",SUM($G$6:G493))</f>
        <v/>
      </c>
      <c r="I493" s="18" t="str">
        <f aca="false">IF(G493="","",ROUND((MIN(H493,20000)-MIN(H493-G493,20000))*$B$3+(G493-(MIN(H493,20000)-MIN(H493-G493,20000)))*$D$3,2))</f>
        <v/>
      </c>
    </row>
    <row r="494" customFormat="false" ht="15" hidden="false" customHeight="false" outlineLevel="0" collapsed="false">
      <c r="A494" s="13"/>
      <c r="B494" s="9"/>
      <c r="C494" s="9"/>
      <c r="D494" s="9"/>
      <c r="E494" s="14"/>
      <c r="F494" s="15"/>
      <c r="G494" s="16" t="str">
        <f aca="false">IF(N(E494)=0,"",E494*IF(F494="Ja",2,1))</f>
        <v/>
      </c>
      <c r="H494" s="17" t="str">
        <f aca="false">IF(G494="","",SUM($G$6:G494))</f>
        <v/>
      </c>
      <c r="I494" s="18" t="str">
        <f aca="false">IF(G494="","",ROUND((MIN(H494,20000)-MIN(H494-G494,20000))*$B$3+(G494-(MIN(H494,20000)-MIN(H494-G494,20000)))*$D$3,2))</f>
        <v/>
      </c>
    </row>
    <row r="495" customFormat="false" ht="15" hidden="false" customHeight="false" outlineLevel="0" collapsed="false">
      <c r="A495" s="13"/>
      <c r="B495" s="9"/>
      <c r="C495" s="9"/>
      <c r="D495" s="9"/>
      <c r="E495" s="14"/>
      <c r="F495" s="15"/>
      <c r="G495" s="16" t="str">
        <f aca="false">IF(N(E495)=0,"",E495*IF(F495="Ja",2,1))</f>
        <v/>
      </c>
      <c r="H495" s="17" t="str">
        <f aca="false">IF(G495="","",SUM($G$6:G495))</f>
        <v/>
      </c>
      <c r="I495" s="18" t="str">
        <f aca="false">IF(G495="","",ROUND((MIN(H495,20000)-MIN(H495-G495,20000))*$B$3+(G495-(MIN(H495,20000)-MIN(H495-G495,20000)))*$D$3,2))</f>
        <v/>
      </c>
    </row>
    <row r="496" customFormat="false" ht="15" hidden="false" customHeight="false" outlineLevel="0" collapsed="false">
      <c r="A496" s="13"/>
      <c r="B496" s="9"/>
      <c r="C496" s="9"/>
      <c r="D496" s="9"/>
      <c r="E496" s="14"/>
      <c r="F496" s="15"/>
      <c r="G496" s="16" t="str">
        <f aca="false">IF(N(E496)=0,"",E496*IF(F496="Ja",2,1))</f>
        <v/>
      </c>
      <c r="H496" s="17" t="str">
        <f aca="false">IF(G496="","",SUM($G$6:G496))</f>
        <v/>
      </c>
      <c r="I496" s="18" t="str">
        <f aca="false">IF(G496="","",ROUND((MIN(H496,20000)-MIN(H496-G496,20000))*$B$3+(G496-(MIN(H496,20000)-MIN(H496-G496,20000)))*$D$3,2))</f>
        <v/>
      </c>
    </row>
    <row r="497" customFormat="false" ht="15" hidden="false" customHeight="false" outlineLevel="0" collapsed="false">
      <c r="A497" s="13"/>
      <c r="B497" s="9"/>
      <c r="C497" s="9"/>
      <c r="D497" s="9"/>
      <c r="E497" s="14"/>
      <c r="F497" s="15"/>
      <c r="G497" s="16" t="str">
        <f aca="false">IF(N(E497)=0,"",E497*IF(F497="Ja",2,1))</f>
        <v/>
      </c>
      <c r="H497" s="17" t="str">
        <f aca="false">IF(G497="","",SUM($G$6:G497))</f>
        <v/>
      </c>
      <c r="I497" s="18" t="str">
        <f aca="false">IF(G497="","",ROUND((MIN(H497,20000)-MIN(H497-G497,20000))*$B$3+(G497-(MIN(H497,20000)-MIN(H497-G497,20000)))*$D$3,2))</f>
        <v/>
      </c>
    </row>
    <row r="498" customFormat="false" ht="15" hidden="false" customHeight="false" outlineLevel="0" collapsed="false">
      <c r="A498" s="13"/>
      <c r="B498" s="9"/>
      <c r="C498" s="9"/>
      <c r="D498" s="9"/>
      <c r="E498" s="14"/>
      <c r="F498" s="15"/>
      <c r="G498" s="16" t="str">
        <f aca="false">IF(N(E498)=0,"",E498*IF(F498="Ja",2,1))</f>
        <v/>
      </c>
      <c r="H498" s="17" t="str">
        <f aca="false">IF(G498="","",SUM($G$6:G498))</f>
        <v/>
      </c>
      <c r="I498" s="18" t="str">
        <f aca="false">IF(G498="","",ROUND((MIN(H498,20000)-MIN(H498-G498,20000))*$B$3+(G498-(MIN(H498,20000)-MIN(H498-G498,20000)))*$D$3,2))</f>
        <v/>
      </c>
    </row>
    <row r="499" customFormat="false" ht="15" hidden="false" customHeight="false" outlineLevel="0" collapsed="false">
      <c r="A499" s="13"/>
      <c r="B499" s="9"/>
      <c r="C499" s="9"/>
      <c r="D499" s="9"/>
      <c r="E499" s="14"/>
      <c r="F499" s="15"/>
      <c r="G499" s="16" t="str">
        <f aca="false">IF(N(E499)=0,"",E499*IF(F499="Ja",2,1))</f>
        <v/>
      </c>
      <c r="H499" s="17" t="str">
        <f aca="false">IF(G499="","",SUM($G$6:G499))</f>
        <v/>
      </c>
      <c r="I499" s="18" t="str">
        <f aca="false">IF(G499="","",ROUND((MIN(H499,20000)-MIN(H499-G499,20000))*$B$3+(G499-(MIN(H499,20000)-MIN(H499-G499,20000)))*$D$3,2))</f>
        <v/>
      </c>
    </row>
    <row r="500" customFormat="false" ht="15" hidden="false" customHeight="false" outlineLevel="0" collapsed="false">
      <c r="A500" s="13"/>
      <c r="B500" s="9"/>
      <c r="C500" s="9"/>
      <c r="D500" s="9"/>
      <c r="E500" s="14"/>
      <c r="F500" s="15"/>
      <c r="G500" s="16" t="str">
        <f aca="false">IF(N(E500)=0,"",E500*IF(F500="Ja",2,1))</f>
        <v/>
      </c>
      <c r="H500" s="17" t="str">
        <f aca="false">IF(G500="","",SUM($G$6:G500))</f>
        <v/>
      </c>
      <c r="I500" s="18" t="str">
        <f aca="false">IF(G500="","",ROUND((MIN(H500,20000)-MIN(H500-G500,20000))*$B$3+(G500-(MIN(H500,20000)-MIN(H500-G500,20000)))*$D$3,2))</f>
        <v/>
      </c>
    </row>
    <row r="501" customFormat="false" ht="15" hidden="false" customHeight="false" outlineLevel="0" collapsed="false">
      <c r="A501" s="13"/>
      <c r="B501" s="9"/>
      <c r="C501" s="9"/>
      <c r="D501" s="9"/>
      <c r="E501" s="14"/>
      <c r="F501" s="15"/>
      <c r="G501" s="16" t="str">
        <f aca="false">IF(N(E501)=0,"",E501*IF(F501="Ja",2,1))</f>
        <v/>
      </c>
      <c r="H501" s="17" t="str">
        <f aca="false">IF(G501="","",SUM($G$6:G501))</f>
        <v/>
      </c>
      <c r="I501" s="18" t="str">
        <f aca="false">IF(G501="","",ROUND((MIN(H501,20000)-MIN(H501-G501,20000))*$B$3+(G501-(MIN(H501,20000)-MIN(H501-G501,20000)))*$D$3,2))</f>
        <v/>
      </c>
    </row>
    <row r="502" customFormat="false" ht="15" hidden="false" customHeight="false" outlineLevel="0" collapsed="false">
      <c r="A502" s="13"/>
      <c r="B502" s="9"/>
      <c r="C502" s="9"/>
      <c r="D502" s="9"/>
      <c r="E502" s="14"/>
      <c r="F502" s="15"/>
      <c r="G502" s="16" t="str">
        <f aca="false">IF(N(E502)=0,"",E502*IF(F502="Ja",2,1))</f>
        <v/>
      </c>
      <c r="H502" s="17" t="str">
        <f aca="false">IF(G502="","",SUM($G$6:G502))</f>
        <v/>
      </c>
      <c r="I502" s="18" t="str">
        <f aca="false">IF(G502="","",ROUND((MIN(H502,20000)-MIN(H502-G502,20000))*$B$3+(G502-(MIN(H502,20000)-MIN(H502-G502,20000)))*$D$3,2))</f>
        <v/>
      </c>
    </row>
    <row r="503" customFormat="false" ht="15" hidden="false" customHeight="false" outlineLevel="0" collapsed="false">
      <c r="A503" s="13"/>
      <c r="B503" s="9"/>
      <c r="C503" s="9"/>
      <c r="D503" s="9"/>
      <c r="E503" s="14"/>
      <c r="F503" s="15"/>
      <c r="G503" s="16" t="str">
        <f aca="false">IF(N(E503)=0,"",E503*IF(F503="Ja",2,1))</f>
        <v/>
      </c>
      <c r="H503" s="17" t="str">
        <f aca="false">IF(G503="","",SUM($G$6:G503))</f>
        <v/>
      </c>
      <c r="I503" s="18" t="str">
        <f aca="false">IF(G503="","",ROUND((MIN(H503,20000)-MIN(H503-G503,20000))*$B$3+(G503-(MIN(H503,20000)-MIN(H503-G503,20000)))*$D$3,2))</f>
        <v/>
      </c>
    </row>
    <row r="504" customFormat="false" ht="15" hidden="false" customHeight="false" outlineLevel="0" collapsed="false">
      <c r="A504" s="13"/>
      <c r="B504" s="9"/>
      <c r="C504" s="9"/>
      <c r="D504" s="9"/>
      <c r="E504" s="14"/>
      <c r="F504" s="15"/>
      <c r="G504" s="16" t="str">
        <f aca="false">IF(N(E504)=0,"",E504*IF(F504="Ja",2,1))</f>
        <v/>
      </c>
      <c r="H504" s="17" t="str">
        <f aca="false">IF(G504="","",SUM($G$6:G504))</f>
        <v/>
      </c>
      <c r="I504" s="18" t="str">
        <f aca="false">IF(G504="","",ROUND((MIN(H504,20000)-MIN(H504-G504,20000))*$B$3+(G504-(MIN(H504,20000)-MIN(H504-G504,20000)))*$D$3,2))</f>
        <v/>
      </c>
    </row>
    <row r="505" customFormat="false" ht="15" hidden="false" customHeight="false" outlineLevel="0" collapsed="false">
      <c r="A505" s="13"/>
      <c r="B505" s="9"/>
      <c r="C505" s="9"/>
      <c r="D505" s="9"/>
      <c r="E505" s="14"/>
      <c r="F505" s="15"/>
      <c r="G505" s="16" t="str">
        <f aca="false">IF(N(E505)=0,"",E505*IF(F505="Ja",2,1))</f>
        <v/>
      </c>
      <c r="H505" s="17" t="str">
        <f aca="false">IF(G505="","",SUM($G$6:G505))</f>
        <v/>
      </c>
      <c r="I505" s="18" t="str">
        <f aca="false">IF(G505="","",ROUND((MIN(H505,20000)-MIN(H505-G505,20000))*$B$3+(G505-(MIN(H505,20000)-MIN(H505-G505,20000)))*$D$3,2))</f>
        <v/>
      </c>
    </row>
  </sheetData>
  <dataValidations count="1">
    <dataValidation allowBlank="true" error="Vælg en værdi fra listen." errorStyle="stop" errorTitle="Ugyldig værdi" operator="between" showDropDown="false" showErrorMessage="true" showInputMessage="false" sqref="F6:F505" type="list">
      <formula1>"Ja,Nej"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2026-10-17T16:14:52Z</dcterms:created>
  <dc:creator>openpyxl</dc:creator>
  <dc:description/>
  <dc:language>en-US</dc:language>
  <cp:lastModifiedBy/>
  <dcterms:modified xsi:type="dcterms:W3CDTF">2026-10-17T16:14:53Z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