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Start her" sheetId="1" state="visible" r:id="rId3"/>
    <sheet name="Indstillinger" sheetId="2" state="visible" r:id="rId4"/>
    <sheet name="Faktura" sheetId="3" state="visible" r:id="rId5"/>
    <sheet name="Fakturaoversigt" sheetId="4" state="visible" r:id="rId6"/>
  </sheets>
  <definedNames>
    <definedName function="false" hidden="false" localSheetId="2" name="_xlnm.Print_Area" vbProcedure="false">Faktura!$A$1:$E$38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<sst xmlns="http://schemas.openxmlformats.org/spreadsheetml/2006/main" count="113" uniqueCount="106">
  <si>
    <t xml:space="preserve">Fakturaskabelon</t>
  </si>
  <si>
    <t xml:space="preserve">Lav pæne fakturaer med moms og hold styr på, hvem der har betalt.</t>
  </si>
  <si>
    <t xml:space="preserve">SÅDAN BRUGER DU DEN</t>
  </si>
  <si>
    <t xml:space="preserve">1.  Indstillinger   Skriv dine firmaoplysninger, bankkonto, betalingsfrist og momssats én gang på fanen Indstillinger.</t>
  </si>
  <si>
    <t xml:space="preserve">2.  Faktura   Udfyld kunde, fakturanummer, dato og linjer på fanen Faktura. Moms og total regnes ud automatisk.</t>
  </si>
  <si>
    <t xml:space="preserve">3.  Send   Gem fanen Faktura som PDF (Filer → Gem som / Download → PDF) og send den til kunden.</t>
  </si>
  <si>
    <t xml:space="preserve">4.  Fakturaoversigt   Skriv hver faktura ind i oversigten. Skriv betalingsdatoen, når pengene er kommet.</t>
  </si>
  <si>
    <t xml:space="preserve">TIPS</t>
  </si>
  <si>
    <t xml:space="preserve">•  Fakturanumre skal være fortløbende. Brug fx 2027-001, 2027-002 osv.</t>
  </si>
  <si>
    <t xml:space="preserve">•  En dansk faktura skal bl.a. have dato, fortløbende nummer, dit CVR-nummer, kundens navn og adresse, ydelsen, beløb og moms.</t>
  </si>
  <si>
    <t xml:space="preserve">•  Er du ikke momsregistreret, så sæt momssatsen til 0%.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</si>
  <si>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</si>
  <si>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</si>
  <si>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</si>
  <si>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Indstillinger</t>
  </si>
  <si>
    <t xml:space="preserve">Dine faste oplysninger. Bruges automatisk på fakturaen.</t>
  </si>
  <si>
    <t xml:space="preserve">Firmanavn</t>
  </si>
  <si>
    <t xml:space="preserve">Studio Nordlys</t>
  </si>
  <si>
    <t xml:space="preserve">Adresse</t>
  </si>
  <si>
    <t xml:space="preserve">Havnegade 12</t>
  </si>
  <si>
    <t xml:space="preserve">Postnr. og by</t>
  </si>
  <si>
    <t xml:space="preserve">8000 Aarhus C</t>
  </si>
  <si>
    <t xml:space="preserve">CVR-nr.</t>
  </si>
  <si>
    <t xml:space="preserve">12345678</t>
  </si>
  <si>
    <t xml:space="preserve">E-mail</t>
  </si>
  <si>
    <t xml:space="preserve">hej@studionordlys.dk</t>
  </si>
  <si>
    <t xml:space="preserve">Telefon</t>
  </si>
  <si>
    <t xml:space="preserve">12 34 56 78</t>
  </si>
  <si>
    <t xml:space="preserve">Bank</t>
  </si>
  <si>
    <t xml:space="preserve">Din Bank</t>
  </si>
  <si>
    <t xml:space="preserve">Reg.nr.</t>
  </si>
  <si>
    <t xml:space="preserve">1234</t>
  </si>
  <si>
    <t xml:space="preserve">Kontonr.</t>
  </si>
  <si>
    <t xml:space="preserve">0012345678</t>
  </si>
  <si>
    <t xml:space="preserve">Betalingsfrist (dage)</t>
  </si>
  <si>
    <t xml:space="preserve">Momssats</t>
  </si>
  <si>
    <t xml:space="preserve">FAKTURA</t>
  </si>
  <si>
    <t xml:space="preserve">Faktureres til</t>
  </si>
  <si>
    <t xml:space="preserve">Fakturanr.</t>
  </si>
  <si>
    <t xml:space="preserve">2027-001</t>
  </si>
  <si>
    <t xml:space="preserve">Kunde A/S</t>
  </si>
  <si>
    <t xml:space="preserve">Fakturadato</t>
  </si>
  <si>
    <t xml:space="preserve">Att.: Maria Larsen</t>
  </si>
  <si>
    <t xml:space="preserve">Forfaldsdato</t>
  </si>
  <si>
    <t xml:space="preserve">Strandvejen 100</t>
  </si>
  <si>
    <t xml:space="preserve">Kundenr.</t>
  </si>
  <si>
    <t xml:space="preserve">1001</t>
  </si>
  <si>
    <t xml:space="preserve">2900 Hellerup</t>
  </si>
  <si>
    <t xml:space="preserve">CVR-nr. 87654321</t>
  </si>
  <si>
    <t xml:space="preserve">Beskrivelse</t>
  </si>
  <si>
    <t xml:space="preserve">Antal</t>
  </si>
  <si>
    <t xml:space="preserve">Enhed</t>
  </si>
  <si>
    <t xml:space="preserve">Pris pr. enhed</t>
  </si>
  <si>
    <t xml:space="preserve">Beløb</t>
  </si>
  <si>
    <t xml:space="preserve">Design af logo og visuel identitet</t>
  </si>
  <si>
    <t xml:space="preserve">stk.</t>
  </si>
  <si>
    <t xml:space="preserve">Webdesign, forside og 4 undersider</t>
  </si>
  <si>
    <t xml:space="preserve">timer</t>
  </si>
  <si>
    <t xml:space="preserve">Tilpasning af tekster</t>
  </si>
  <si>
    <t xml:space="preserve">Subtotal ekskl. moms</t>
  </si>
  <si>
    <t xml:space="preserve">Total at betale</t>
  </si>
  <si>
    <t xml:space="preserve">Betalingsoplysninger</t>
  </si>
  <si>
    <t xml:space="preserve">Tak for samarbejdet!</t>
  </si>
  <si>
    <t xml:space="preserve">Fakturaoversigt</t>
  </si>
  <si>
    <t xml:space="preserve">En linje pr. faktura. Skriv betalingsdatoen, når pengene er kommet.</t>
  </si>
  <si>
    <t xml:space="preserve">Eksempelrækker (5-9). Slet dem før brug.</t>
  </si>
  <si>
    <t xml:space="preserve">Dato</t>
  </si>
  <si>
    <t xml:space="preserve">Kunde</t>
  </si>
  <si>
    <t xml:space="preserve">Beløb ekskl. moms</t>
  </si>
  <si>
    <t xml:space="preserve">Moms</t>
  </si>
  <si>
    <t xml:space="preserve">I alt</t>
  </si>
  <si>
    <t xml:space="preserve">Forfalder</t>
  </si>
  <si>
    <t xml:space="preserve">Betalt den</t>
  </si>
  <si>
    <t xml:space="preserve">Status</t>
  </si>
  <si>
    <t xml:space="preserve">År</t>
  </si>
  <si>
    <t xml:space="preserve">2027-002</t>
  </si>
  <si>
    <t xml:space="preserve">Café Kaffebønnen</t>
  </si>
  <si>
    <t xml:space="preserve">Faktureret ekskl. moms</t>
  </si>
  <si>
    <t xml:space="preserve">2027-003</t>
  </si>
  <si>
    <t xml:space="preserve">Betalt (inkl. moms)</t>
  </si>
  <si>
    <t xml:space="preserve">2027-004</t>
  </si>
  <si>
    <t xml:space="preserve">Byggefirma Hansen</t>
  </si>
  <si>
    <t xml:space="preserve">Udestående (inkl. moms)</t>
  </si>
  <si>
    <t xml:space="preserve">2027-005</t>
  </si>
  <si>
    <t xml:space="preserve">Heraf forfaldent</t>
  </si>
  <si>
    <t xml:space="preserve">Kvartal</t>
  </si>
  <si>
    <t xml:space="preserve">Omsætning</t>
  </si>
  <si>
    <t xml:space="preserve">Salgsmoms</t>
  </si>
  <si>
    <t xml:space="preserve">1. kvartal</t>
  </si>
  <si>
    <t xml:space="preserve">2. kvartal</t>
  </si>
  <si>
    <t xml:space="preserve">3. kvartal</t>
  </si>
  <si>
    <t xml:space="preserve">4. kvartal</t>
  </si>
  <si>
    <t xml:space="preserve">Salgsmomsen er den moms, du har faktureret i kvartalet.</t>
  </si>
  <si>
    <t xml:space="preserve">Måned</t>
  </si>
  <si>
    <t xml:space="preserve">Jan</t>
  </si>
  <si>
    <t xml:space="preserve">Feb</t>
  </si>
  <si>
    <t xml:space="preserve">Mar</t>
  </si>
  <si>
    <t xml:space="preserve">Apr</t>
  </si>
  <si>
    <t xml:space="preserve">Maj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</si>
  <si>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</si>
  <si>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</si>
  <si>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</si>
  <si>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</si>
  <si>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</si>
  <si>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</si>
  <si>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Dec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</si>
</sst>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0"/>
    <numFmt numFmtId="167" formatCode="0%"/>
    <numFmt numFmtId="168" formatCode="dd\-mm\-yyyy"/>
    <numFmt numFmtId="169" formatCode="#,##0.##"/>
    <numFmt numFmtId="170" formatCode="#,##0.00&quot; kr.&quot;;[RED]\-#,##0.00&quot; kr.&quot;;\-"/>
    <numFmt numFmtId="171" formatCode="#,##0&quot; kr.&quot;;[RED]\-#,##0&quot; kr.&quot;;\-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8"/>
      <color rgb="FF1F4E3D"/>
      <name val="Arial"/>
      <family val="0"/>
      <charset val="1"/>
    </font>
    <font>
      <b val="true"/>
      <sz val="18"/>
      <color rgb="FF2A6F55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9"/>
      <color rgb="FF2A6F55"/>
      <name val="Arial"/>
      <family val="0"/>
      <charset val="1"/>
    </font>
    <font>
      <b val="true"/>
      <sz val="9"/>
      <color rgb="FF555555"/>
      <name val="Arial"/>
      <family val="0"/>
      <charset val="1"/>
    </font>
    <font>
      <b val="true"/>
      <sz val="10"/>
      <color rgb="FF1F4E3D"/>
      <name val="Arial"/>
      <family val="0"/>
      <charset val="1"/>
    </font>
    <font>
      <sz val="10"/>
      <color rgb="FF1F4E3D"/>
      <name val="Arial"/>
      <family val="0"/>
      <charset val="1"/>
    </font>
    <font>
      <b val="true"/>
      <sz val="12"/>
      <color rgb="FF1F4E3D"/>
      <name val="Arial"/>
      <family val="0"/>
      <charset val="1"/>
    </font>
    <font>
      <sz val="10"/>
      <color rgb="FF2A6F55"/>
      <name val="Arial"/>
      <family val="0"/>
      <charset val="1"/>
    </font>
    <font>
      <b val="true"/>
      <sz val="10"/>
      <color rgb="FFC0392B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8E1"/>
        <bgColor rgb="FFE8F1EC"/>
      </patternFill>
    </fill>
    <fill>
      <patternFill patternType="solid">
        <fgColor rgb="FFE8F1EC"/>
        <bgColor rgb="FFDDF2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2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A7F4F"/>
      </font>
      <fill>
        <patternFill>
          <bgColor rgb="FFDDF2E3"/>
        </patternFill>
      </fill>
    </dxf>
    <dxf>
      <font>
        <name val="Arial"/>
        <charset val="1"/>
        <family val="0"/>
        <b val="1"/>
        <color rgb="FFC0392B"/>
      </font>
      <fill>
        <patternFill>
          <bgColor rgb="FFFDE2E1"/>
        </patternFill>
      </fill>
    </dxf>
  </dxfs>
  <colors>
    <indexedColors>
      <rgbColor rgb="FF000000"/>
      <rgbColor rgb="FFE8F1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78787"/>
      <rgbColor rgb="FF9999FF"/>
      <rgbColor rgb="FF993366"/>
      <rgbColor rgb="FFFFF8E1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2E3"/>
      <rgbColor rgb="FFFDE2E1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888888"/>
      <rgbColor rgb="FF1F4E3D"/>
      <rgbColor rgb="FF2A7F4F"/>
      <rgbColor rgb="FF003300"/>
      <rgbColor rgb="FF333300"/>
      <rgbColor rgb="FFC0392B"/>
      <rgbColor rgb="FF993366"/>
      <rgbColor rgb="FF555555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Omsætning pr. måned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2a6f55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Fakturaoversigt!$K$18:$K$29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Fakturaoversigt!$L$18:$L$29</c:f>
              <c:numCache>
                <c:formatCode>#,##0" kr.";[RED]\-#,##0" kr.";\-</c:formatCode>
                <c:ptCount val="12"/>
                <c:pt idx="0">
                  <c:v>30550</c:v>
                </c:pt>
                <c:pt idx="1">
                  <c:v>12000</c:v>
                </c:pt>
                <c:pt idx="2">
                  <c:v>18500</c:v>
                </c:pt>
                <c:pt idx="3">
                  <c:v>3200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15641244"/>
        <c:axId val="11873671"/>
      </c:barChart>
      <c:catAx>
        <c:axId val="156412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873671"/>
        <c:crosses val="autoZero"/>
        <c:auto val="1"/>
        <c:lblAlgn val="ctr"/>
        <c:lblOffset val="100"/>
        <c:noMultiLvlLbl val="0"/>
      </c:catAx>
      <c:valAx>
        <c:axId val="11873671"/>
        <c:scaling>
          <c:orientation val="minMax"/>
        </c:scaling>
        <c:delete val="0"/>
        <c:axPos val="l"/>
        <c:numFmt formatCode="#,##0&quot; kr.&quot;;[RED]\-#,##0&quot; kr.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564124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29</xdr:row>
      <xdr:rowOff>78120</xdr:rowOff>
    </xdr:from>
    <xdr:to>
      <xdr:col>15</xdr:col>
      <xdr:colOff>433080</xdr:colOff>
      <xdr:row>42</xdr:row>
      <xdr:rowOff>121320</xdr:rowOff>
    </xdr:to>
    <xdr:graphicFrame>
      <xdr:nvGraphicFramePr>
        <xdr:cNvPr id="0" name="Chart 1"/>
        <xdr:cNvGraphicFramePr/>
      </xdr:nvGraphicFramePr>
      <xdr:xfrm>
        <a:off x="9374400" y="592452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1" customFormat="false" ht="15" hidden="false" customHeight="false" outlineLevel="0" collapsed="false">
      <c r="B11" s="3" t="s">
        <v>7</v>
      </c>
    </row>
    <row r="12" customFormat="false" ht="30" hidden="false" customHeight="true" outlineLevel="0" collapsed="false">
      <c r="B12" s="4" t="s">
        <v>8</v>
      </c>
    </row>
    <row r="13" customFormat="false" ht="30" hidden="false" customHeight="true" outlineLevel="0" collapsed="false">
      <c r="B13" s="4" t="s">
        <v>9</v>
      </c>
    </row>
    <row r="14" customFormat="false" ht="30" hidden="false" customHeight="true" outlineLevel="0" collapsed="false">
      <c r="B14" s="4" t="s">
        <v>10</v>
      </c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5" t="s">
        <v>12</v>
      </c>
    </row>
    <row r="19" customFormat="false" ht="15" hidden="false" customHeight="false" outlineLevel="0" collapsed="false">
      <c r="B19" s="6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6"/>
  </cols>
  <sheetData>
    <row r="1" customFormat="false" ht="31.5" hidden="false" customHeight="true" outlineLevel="0" collapsed="false">
      <c r="A1" s="7" t="s">
        <v>14</v>
      </c>
    </row>
    <row r="2" customFormat="false" ht="15" hidden="false" customHeight="false" outlineLevel="0" collapsed="false">
      <c r="A2" s="8" t="s">
        <v>15</v>
      </c>
    </row>
    <row r="4" customFormat="false" ht="15" hidden="false" customHeight="false" outlineLevel="0" collapsed="false">
      <c r="A4" s="9" t="s">
        <v>16</v>
      </c>
      <c r="B4" s="10" t="s">
        <v>17</v>
      </c>
    </row>
    <row r="5" customFormat="false" ht="15" hidden="false" customHeight="false" outlineLevel="0" collapsed="false">
      <c r="A5" s="9" t="s">
        <v>18</v>
      </c>
      <c r="B5" s="10" t="s">
        <v>19</v>
      </c>
    </row>
    <row r="6" customFormat="false" ht="15" hidden="false" customHeight="false" outlineLevel="0" collapsed="false">
      <c r="A6" s="9" t="s">
        <v>20</v>
      </c>
      <c r="B6" s="10" t="s">
        <v>21</v>
      </c>
    </row>
    <row r="7" customFormat="false" ht="15" hidden="false" customHeight="false" outlineLevel="0" collapsed="false">
      <c r="A7" s="9" t="s">
        <v>22</v>
      </c>
      <c r="B7" s="10" t="s">
        <v>23</v>
      </c>
    </row>
    <row r="8" customFormat="false" ht="15" hidden="false" customHeight="false" outlineLevel="0" collapsed="false">
      <c r="A8" s="9" t="s">
        <v>24</v>
      </c>
      <c r="B8" s="10" t="s">
        <v>25</v>
      </c>
    </row>
    <row r="9" customFormat="false" ht="15" hidden="false" customHeight="false" outlineLevel="0" collapsed="false">
      <c r="A9" s="9" t="s">
        <v>26</v>
      </c>
      <c r="B9" s="10" t="s">
        <v>27</v>
      </c>
    </row>
    <row r="10" customFormat="false" ht="15" hidden="false" customHeight="false" outlineLevel="0" collapsed="false">
      <c r="A10" s="9" t="s">
        <v>28</v>
      </c>
      <c r="B10" s="10" t="s">
        <v>29</v>
      </c>
    </row>
    <row r="11" customFormat="false" ht="15" hidden="false" customHeight="false" outlineLevel="0" collapsed="false">
      <c r="A11" s="9" t="s">
        <v>30</v>
      </c>
      <c r="B11" s="10" t="s">
        <v>31</v>
      </c>
    </row>
    <row r="12" customFormat="false" ht="15" hidden="false" customHeight="false" outlineLevel="0" collapsed="false">
      <c r="A12" s="9" t="s">
        <v>32</v>
      </c>
      <c r="B12" s="10" t="s">
        <v>33</v>
      </c>
    </row>
    <row r="13" customFormat="false" ht="15" hidden="false" customHeight="false" outlineLevel="0" collapsed="false">
      <c r="A13" s="9" t="s">
        <v>34</v>
      </c>
      <c r="B13" s="11" t="n">
        <v>8</v>
      </c>
    </row>
    <row r="14" customFormat="false" ht="15" hidden="false" customHeight="false" outlineLevel="0" collapsed="false">
      <c r="A14" s="9" t="s">
        <v>35</v>
      </c>
      <c r="B14" s="12" t="n">
        <v>0.25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E3D"/>
    <pageSetUpPr fitToPage="true"/>
  </sheetPr>
  <dimension ref="A1:E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0"/>
    <col collapsed="false" customWidth="true" hidden="false" outlineLevel="0" max="4" min="4" style="0" width="15"/>
    <col collapsed="false" customWidth="true" hidden="false" outlineLevel="0" max="5" min="5" style="0" width="17"/>
  </cols>
  <sheetData>
    <row r="1" customFormat="false" ht="30" hidden="false" customHeight="true" outlineLevel="0" collapsed="false">
      <c r="A1" s="13" t="str">
        <f aca="false">Indstillinger!B4</f>
        <v>Studio Nordlys</v>
      </c>
      <c r="E1" s="14" t="s">
        <v>36</v>
      </c>
    </row>
    <row r="2" customFormat="false" ht="15" hidden="false" customHeight="false" outlineLevel="0" collapsed="false">
      <c r="A2" s="15" t="str">
        <f aca="false">Indstillinger!B5</f>
        <v>Havnegade 12</v>
      </c>
    </row>
    <row r="3" customFormat="false" ht="15" hidden="false" customHeight="false" outlineLevel="0" collapsed="false">
      <c r="A3" s="15" t="str">
        <f aca="false">Indstillinger!B6</f>
        <v>8000 Aarhus C</v>
      </c>
    </row>
    <row r="4" customFormat="false" ht="15" hidden="false" customHeight="false" outlineLevel="0" collapsed="false">
      <c r="A4" s="15" t="str">
        <f aca="false">Indstillinger!B8</f>
        <v>hej@studionordlys.dk</v>
      </c>
    </row>
    <row r="5" customFormat="false" ht="15" hidden="false" customHeight="false" outlineLevel="0" collapsed="false">
      <c r="A5" s="15" t="str">
        <f aca="false">Indstillinger!B9</f>
        <v>12 34 56 78</v>
      </c>
    </row>
    <row r="6" customFormat="false" ht="15" hidden="false" customHeight="false" outlineLevel="0" collapsed="false">
      <c r="A6" s="15" t="str">
        <f aca="false">"CVR-nr. "&amp;Indstillinger!B7</f>
        <v>CVR-nr. 12345678</v>
      </c>
    </row>
    <row r="8" customFormat="false" ht="15" hidden="false" customHeight="false" outlineLevel="0" collapsed="false">
      <c r="A8" s="16" t="s">
        <v>37</v>
      </c>
      <c r="D8" s="17" t="s">
        <v>38</v>
      </c>
      <c r="E8" s="18" t="s">
        <v>39</v>
      </c>
    </row>
    <row r="9" customFormat="false" ht="15" hidden="false" customHeight="false" outlineLevel="0" collapsed="false">
      <c r="A9" s="19" t="s">
        <v>40</v>
      </c>
      <c r="D9" s="17" t="s">
        <v>41</v>
      </c>
      <c r="E9" s="20" t="n">
        <v>46402</v>
      </c>
    </row>
    <row r="10" customFormat="false" ht="15" hidden="false" customHeight="false" outlineLevel="0" collapsed="false">
      <c r="A10" s="19" t="s">
        <v>42</v>
      </c>
      <c r="D10" s="17" t="s">
        <v>43</v>
      </c>
      <c r="E10" s="21" t="n">
        <f aca="false">IF(E9="","",E9+Indstillinger!B13)</f>
        <v>46410</v>
      </c>
    </row>
    <row r="11" customFormat="false" ht="15" hidden="false" customHeight="false" outlineLevel="0" collapsed="false">
      <c r="A11" s="19" t="s">
        <v>44</v>
      </c>
      <c r="D11" s="17" t="s">
        <v>45</v>
      </c>
      <c r="E11" s="18" t="s">
        <v>46</v>
      </c>
    </row>
    <row r="12" customFormat="false" ht="15" hidden="false" customHeight="false" outlineLevel="0" collapsed="false">
      <c r="A12" s="19" t="s">
        <v>47</v>
      </c>
    </row>
    <row r="13" customFormat="false" ht="15" hidden="false" customHeight="false" outlineLevel="0" collapsed="false">
      <c r="A13" s="19" t="s">
        <v>48</v>
      </c>
    </row>
    <row r="15" customFormat="false" ht="15" hidden="false" customHeight="false" outlineLevel="0" collapsed="false">
      <c r="A15" s="22" t="s">
        <v>49</v>
      </c>
      <c r="B15" s="23" t="s">
        <v>50</v>
      </c>
      <c r="C15" s="23" t="s">
        <v>51</v>
      </c>
      <c r="D15" s="23" t="s">
        <v>52</v>
      </c>
      <c r="E15" s="23" t="s">
        <v>53</v>
      </c>
    </row>
    <row r="16" customFormat="false" ht="15" hidden="false" customHeight="false" outlineLevel="0" collapsed="false">
      <c r="A16" s="19" t="s">
        <v>54</v>
      </c>
      <c r="B16" s="24" t="n">
        <v>1</v>
      </c>
      <c r="C16" s="25" t="s">
        <v>55</v>
      </c>
      <c r="D16" s="26" t="n">
        <v>8500</v>
      </c>
      <c r="E16" s="27" t="n">
        <f aca="false">IF(OR(B16="",D16=""),"",B16*D16)</f>
        <v>8500</v>
      </c>
    </row>
    <row r="17" customFormat="false" ht="15" hidden="false" customHeight="false" outlineLevel="0" collapsed="false">
      <c r="A17" s="19" t="s">
        <v>56</v>
      </c>
      <c r="B17" s="24" t="n">
        <v>24</v>
      </c>
      <c r="C17" s="25" t="s">
        <v>57</v>
      </c>
      <c r="D17" s="26" t="n">
        <v>650</v>
      </c>
      <c r="E17" s="27" t="n">
        <f aca="false">IF(OR(B17="",D17=""),"",B17*D17)</f>
        <v>15600</v>
      </c>
    </row>
    <row r="18" customFormat="false" ht="15" hidden="false" customHeight="false" outlineLevel="0" collapsed="false">
      <c r="A18" s="19" t="s">
        <v>58</v>
      </c>
      <c r="B18" s="24" t="n">
        <v>3</v>
      </c>
      <c r="C18" s="25" t="s">
        <v>57</v>
      </c>
      <c r="D18" s="26" t="n">
        <v>650</v>
      </c>
      <c r="E18" s="27" t="n">
        <f aca="false">IF(OR(B18="",D18=""),"",B18*D18)</f>
        <v>1950</v>
      </c>
    </row>
    <row r="19" customFormat="false" ht="15" hidden="false" customHeight="false" outlineLevel="0" collapsed="false">
      <c r="A19" s="19"/>
      <c r="B19" s="24"/>
      <c r="C19" s="25"/>
      <c r="D19" s="26"/>
      <c r="E19" s="27" t="str">
        <f aca="false">IF(OR(B19="",D19=""),"",B19*D19)</f>
        <v/>
      </c>
    </row>
    <row r="20" customFormat="false" ht="15" hidden="false" customHeight="false" outlineLevel="0" collapsed="false">
      <c r="A20" s="19"/>
      <c r="B20" s="24"/>
      <c r="C20" s="25"/>
      <c r="D20" s="26"/>
      <c r="E20" s="27" t="str">
        <f aca="false">IF(OR(B20="",D20=""),"",B20*D20)</f>
        <v/>
      </c>
    </row>
    <row r="21" customFormat="false" ht="15" hidden="false" customHeight="false" outlineLevel="0" collapsed="false">
      <c r="A21" s="19"/>
      <c r="B21" s="24"/>
      <c r="C21" s="25"/>
      <c r="D21" s="26"/>
      <c r="E21" s="27" t="str">
        <f aca="false">IF(OR(B21="",D21=""),"",B21*D21)</f>
        <v/>
      </c>
    </row>
    <row r="22" customFormat="false" ht="15" hidden="false" customHeight="false" outlineLevel="0" collapsed="false">
      <c r="A22" s="19"/>
      <c r="B22" s="24"/>
      <c r="C22" s="25"/>
      <c r="D22" s="26"/>
      <c r="E22" s="27" t="str">
        <f aca="false">IF(OR(B22="",D22=""),"",B22*D22)</f>
        <v/>
      </c>
    </row>
    <row r="23" customFormat="false" ht="15" hidden="false" customHeight="false" outlineLevel="0" collapsed="false">
      <c r="A23" s="19"/>
      <c r="B23" s="24"/>
      <c r="C23" s="25"/>
      <c r="D23" s="26"/>
      <c r="E23" s="27" t="str">
        <f aca="false">IF(OR(B23="",D23=""),"",B23*D23)</f>
        <v/>
      </c>
    </row>
    <row r="24" customFormat="false" ht="15" hidden="false" customHeight="false" outlineLevel="0" collapsed="false">
      <c r="A24" s="19"/>
      <c r="B24" s="24"/>
      <c r="C24" s="25"/>
      <c r="D24" s="26"/>
      <c r="E24" s="27" t="str">
        <f aca="false">IF(OR(B24="",D24=""),"",B24*D24)</f>
        <v/>
      </c>
    </row>
    <row r="25" customFormat="false" ht="15" hidden="false" customHeight="false" outlineLevel="0" collapsed="false">
      <c r="A25" s="19"/>
      <c r="B25" s="24"/>
      <c r="C25" s="25"/>
      <c r="D25" s="26"/>
      <c r="E25" s="27" t="str">
        <f aca="false">IF(OR(B25="",D25=""),"",B25*D25)</f>
        <v/>
      </c>
    </row>
    <row r="26" customFormat="false" ht="15" hidden="false" customHeight="false" outlineLevel="0" collapsed="false">
      <c r="A26" s="19"/>
      <c r="B26" s="24"/>
      <c r="C26" s="25"/>
      <c r="D26" s="26"/>
      <c r="E26" s="27" t="str">
        <f aca="false">IF(OR(B26="",D26=""),"",B26*D26)</f>
        <v/>
      </c>
    </row>
    <row r="27" customFormat="false" ht="15" hidden="false" customHeight="false" outlineLevel="0" collapsed="false">
      <c r="A27" s="19"/>
      <c r="B27" s="24"/>
      <c r="C27" s="25"/>
      <c r="D27" s="26"/>
      <c r="E27" s="27" t="str">
        <f aca="false">IF(OR(B27="",D27=""),"",B27*D27)</f>
        <v/>
      </c>
    </row>
    <row r="29" customFormat="false" ht="15" hidden="false" customHeight="false" outlineLevel="0" collapsed="false">
      <c r="D29" s="28" t="s">
        <v>59</v>
      </c>
      <c r="E29" s="27" t="n">
        <f aca="false">SUM(E16:E27)</f>
        <v>26050</v>
      </c>
    </row>
    <row r="30" customFormat="false" ht="15" hidden="false" customHeight="false" outlineLevel="0" collapsed="false">
      <c r="D30" s="28" t="str">
        <f aca="false">"Moms "&amp;TEXT(Indstillinger!B14*100,"0")&amp;"%"</f>
        <v>Moms 25%</v>
      </c>
      <c r="E30" s="27" t="n">
        <f aca="false">ROUND(E29*Indstillinger!B14,2)</f>
        <v>6512.5</v>
      </c>
    </row>
    <row r="31" customFormat="false" ht="15" hidden="false" customHeight="false" outlineLevel="0" collapsed="false">
      <c r="D31" s="29" t="s">
        <v>60</v>
      </c>
      <c r="E31" s="30" t="n">
        <f aca="false">E29+E30</f>
        <v>32562.5</v>
      </c>
    </row>
    <row r="34" customFormat="false" ht="15" hidden="false" customHeight="false" outlineLevel="0" collapsed="false">
      <c r="A34" s="16" t="s">
        <v>61</v>
      </c>
    </row>
    <row r="35" customFormat="false" ht="15" hidden="false" customHeight="false" outlineLevel="0" collapsed="false">
      <c r="A35" s="31" t="str">
        <f aca="false">"Bank: "&amp;Indstillinger!B10&amp;"   Reg.nr. "&amp;Indstillinger!B11&amp;"   Kontonr. "&amp;Indstillinger!B12</f>
        <v>Bank: Din Bank   Reg.nr. 1234   Kontonr. 0012345678</v>
      </c>
    </row>
    <row r="36" customFormat="false" ht="15" hidden="false" customHeight="false" outlineLevel="0" collapsed="false">
      <c r="A36" s="31" t="str">
        <f aca="false">"Betales senest på forfaldsdatoen. Angiv fakturanr. "&amp;E8&amp;" ved betaling."</f>
        <v>Betales senest på forfaldsdatoen. Angiv fakturanr. 2027-001 ved betaling.</v>
      </c>
    </row>
    <row r="38" customFormat="false" ht="15" hidden="false" customHeight="false" outlineLevel="0" collapsed="false">
      <c r="A38" s="32" t="s">
        <v>62</v>
      </c>
    </row>
  </sheetData>
  <printOptions headings="false" gridLines="false" gridLinesSet="true" horizontalCentered="false" verticalCentered="false"/>
  <pageMargins left="0.6" right="0.6" top="0.7" bottom="0.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M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24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8" min="7" style="0" width="13"/>
    <col collapsed="false" customWidth="true" hidden="false" outlineLevel="0" max="9" min="9" style="0" width="12"/>
    <col collapsed="false" customWidth="true" hidden="false" outlineLevel="0" max="10" min="10" style="0" width="3"/>
    <col collapsed="false" customWidth="true" hidden="false" outlineLevel="0" max="11" min="11" style="0" width="18"/>
    <col collapsed="false" customWidth="true" hidden="false" outlineLevel="0" max="13" min="12" style="0" width="15"/>
  </cols>
  <sheetData>
    <row r="1" customFormat="false" ht="31.5" hidden="false" customHeight="true" outlineLevel="0" collapsed="false">
      <c r="A1" s="7" t="s">
        <v>63</v>
      </c>
    </row>
    <row r="2" customFormat="false" ht="15" hidden="false" customHeight="false" outlineLevel="0" collapsed="false">
      <c r="A2" s="8" t="s">
        <v>64</v>
      </c>
    </row>
    <row r="3" customFormat="false" ht="15" hidden="false" customHeight="false" outlineLevel="0" collapsed="false">
      <c r="D3" s="6" t="s">
        <v>65</v>
      </c>
    </row>
    <row r="4" customFormat="false" ht="23.85" hidden="false" customHeight="false" outlineLevel="0" collapsed="false">
      <c r="A4" s="22" t="s">
        <v>38</v>
      </c>
      <c r="B4" s="23" t="s">
        <v>66</v>
      </c>
      <c r="C4" s="23" t="s">
        <v>67</v>
      </c>
      <c r="D4" s="23" t="s">
        <v>68</v>
      </c>
      <c r="E4" s="23" t="s">
        <v>69</v>
      </c>
      <c r="F4" s="23" t="s">
        <v>70</v>
      </c>
      <c r="G4" s="23" t="s">
        <v>71</v>
      </c>
      <c r="H4" s="23" t="s">
        <v>72</v>
      </c>
      <c r="I4" s="23" t="s">
        <v>73</v>
      </c>
      <c r="K4" s="9" t="s">
        <v>74</v>
      </c>
      <c r="L4" s="33" t="n">
        <v>2027</v>
      </c>
    </row>
    <row r="5" customFormat="false" ht="15" hidden="false" customHeight="false" outlineLevel="0" collapsed="false">
      <c r="A5" s="19" t="s">
        <v>39</v>
      </c>
      <c r="B5" s="34" t="n">
        <v>46402</v>
      </c>
      <c r="C5" s="19" t="s">
        <v>40</v>
      </c>
      <c r="D5" s="26" t="n">
        <v>26050</v>
      </c>
      <c r="E5" s="27" t="n">
        <f aca="false">IF(D5="","",ROUND(D5*Indstillinger!$B$14,2))</f>
        <v>6512.5</v>
      </c>
      <c r="F5" s="27" t="n">
        <f aca="false">IF(D5="","",D5+E5)</f>
        <v>32562.5</v>
      </c>
      <c r="G5" s="35" t="n">
        <f aca="false">IF(B5="","",B5+Indstillinger!$B$13)</f>
        <v>46410</v>
      </c>
      <c r="H5" s="34" t="n">
        <v>46409</v>
      </c>
      <c r="I5" s="36" t="str">
        <f aca="true">IF(A5="","",IF(H5&lt;&gt;"","Betalt",IF(TODAY()&gt;G5,"Forfalden","Afventer")))</f>
        <v>Betalt</v>
      </c>
    </row>
    <row r="6" customFormat="false" ht="15" hidden="false" customHeight="false" outlineLevel="0" collapsed="false">
      <c r="A6" s="19" t="s">
        <v>75</v>
      </c>
      <c r="B6" s="34" t="n">
        <v>46415</v>
      </c>
      <c r="C6" s="19" t="s">
        <v>76</v>
      </c>
      <c r="D6" s="26" t="n">
        <v>4500</v>
      </c>
      <c r="E6" s="27" t="n">
        <f aca="false">IF(D6="","",ROUND(D6*Indstillinger!$B$14,2))</f>
        <v>1125</v>
      </c>
      <c r="F6" s="27" t="n">
        <f aca="false">IF(D6="","",D6+E6)</f>
        <v>5625</v>
      </c>
      <c r="G6" s="35" t="n">
        <f aca="false">IF(B6="","",B6+Indstillinger!$B$13)</f>
        <v>46423</v>
      </c>
      <c r="H6" s="34" t="n">
        <v>46421</v>
      </c>
      <c r="I6" s="36" t="str">
        <f aca="true">IF(A6="","",IF(H6&lt;&gt;"","Betalt",IF(TODAY()&gt;G6,"Forfalden","Afventer")))</f>
        <v>Betalt</v>
      </c>
      <c r="K6" s="37" t="s">
        <v>77</v>
      </c>
      <c r="L6" s="38" t="n">
        <f aca="false">SUMIFS($D$5:$D$304,$B$5:$B$304,"&gt;="&amp;DATE($L$4,1,1),$B$5:$B$304,"&lt;"&amp;DATE($L$4+1,1,1))</f>
        <v>64250</v>
      </c>
    </row>
    <row r="7" customFormat="false" ht="15" hidden="false" customHeight="false" outlineLevel="0" collapsed="false">
      <c r="A7" s="19" t="s">
        <v>78</v>
      </c>
      <c r="B7" s="34" t="n">
        <v>46428</v>
      </c>
      <c r="C7" s="19" t="s">
        <v>40</v>
      </c>
      <c r="D7" s="26" t="n">
        <v>12000</v>
      </c>
      <c r="E7" s="27" t="n">
        <f aca="false">IF(D7="","",ROUND(D7*Indstillinger!$B$14,2))</f>
        <v>3000</v>
      </c>
      <c r="F7" s="27" t="n">
        <f aca="false">IF(D7="","",D7+E7)</f>
        <v>15000</v>
      </c>
      <c r="G7" s="35" t="n">
        <f aca="false">IF(B7="","",B7+Indstillinger!$B$13)</f>
        <v>46436</v>
      </c>
      <c r="H7" s="34"/>
      <c r="I7" s="36" t="str">
        <f aca="true">IF(A7="","",IF(H7&lt;&gt;"","Betalt",IF(TODAY()&gt;G7,"Forfalden","Afventer")))</f>
        <v>Afventer</v>
      </c>
      <c r="K7" s="37" t="s">
        <v>79</v>
      </c>
      <c r="L7" s="38" t="n">
        <f aca="false">SUMIFS($F$5:$F$304,$B$5:$B$304,"&gt;="&amp;DATE($L$4,1,1),$B$5:$B$304,"&lt;"&amp;DATE($L$4+1,1,1),$I$5:$I$304,"Betalt")</f>
        <v>38187.5</v>
      </c>
    </row>
    <row r="8" customFormat="false" ht="15" hidden="false" customHeight="false" outlineLevel="0" collapsed="false">
      <c r="A8" s="19" t="s">
        <v>80</v>
      </c>
      <c r="B8" s="34" t="n">
        <v>46448</v>
      </c>
      <c r="C8" s="19" t="s">
        <v>81</v>
      </c>
      <c r="D8" s="26" t="n">
        <v>18500</v>
      </c>
      <c r="E8" s="27" t="n">
        <f aca="false">IF(D8="","",ROUND(D8*Indstillinger!$B$14,2))</f>
        <v>4625</v>
      </c>
      <c r="F8" s="27" t="n">
        <f aca="false">IF(D8="","",D8+E8)</f>
        <v>23125</v>
      </c>
      <c r="G8" s="35" t="n">
        <f aca="false">IF(B8="","",B8+Indstillinger!$B$13)</f>
        <v>46456</v>
      </c>
      <c r="H8" s="34"/>
      <c r="I8" s="36" t="str">
        <f aca="true">IF(A8="","",IF(H8&lt;&gt;"","Betalt",IF(TODAY()&gt;G8,"Forfalden","Afventer")))</f>
        <v>Afventer</v>
      </c>
      <c r="K8" s="37" t="s">
        <v>82</v>
      </c>
      <c r="L8" s="38" t="n">
        <f aca="false">SUMIFS($F$5:$F$304,$B$5:$B$304,"&gt;="&amp;DATE($L$4,1,1),$B$5:$B$304,"&lt;"&amp;DATE($L$4+1,1,1),$I$5:$I$304,"&lt;&gt;Betalt")</f>
        <v>42125</v>
      </c>
    </row>
    <row r="9" customFormat="false" ht="15" hidden="false" customHeight="false" outlineLevel="0" collapsed="false">
      <c r="A9" s="19" t="s">
        <v>83</v>
      </c>
      <c r="B9" s="34" t="n">
        <v>46491</v>
      </c>
      <c r="C9" s="19" t="s">
        <v>76</v>
      </c>
      <c r="D9" s="26" t="n">
        <v>3200</v>
      </c>
      <c r="E9" s="27" t="n">
        <f aca="false">IF(D9="","",ROUND(D9*Indstillinger!$B$14,2))</f>
        <v>800</v>
      </c>
      <c r="F9" s="27" t="n">
        <f aca="false">IF(D9="","",D9+E9)</f>
        <v>4000</v>
      </c>
      <c r="G9" s="35" t="n">
        <f aca="false">IF(B9="","",B9+Indstillinger!$B$13)</f>
        <v>46499</v>
      </c>
      <c r="H9" s="34"/>
      <c r="I9" s="36" t="str">
        <f aca="true">IF(A9="","",IF(H9&lt;&gt;"","Betalt",IF(TODAY()&gt;G9,"Forfalden","Afventer")))</f>
        <v>Afventer</v>
      </c>
      <c r="K9" s="37" t="s">
        <v>84</v>
      </c>
      <c r="L9" s="39" t="n">
        <f aca="false">SUMIFS($F$5:$F$304,$B$5:$B$304,"&gt;="&amp;DATE($L$4,1,1),$B$5:$B$304,"&lt;"&amp;DATE($L$4+1,1,1),$I$5:$I$304,"Forfalden")</f>
        <v>0</v>
      </c>
    </row>
    <row r="10" customFormat="false" ht="15" hidden="false" customHeight="false" outlineLevel="0" collapsed="false">
      <c r="A10" s="19"/>
      <c r="B10" s="34"/>
      <c r="C10" s="19"/>
      <c r="D10" s="26"/>
      <c r="E10" s="27" t="str">
        <f aca="false">IF(D10="","",ROUND(D10*Indstillinger!$B$14,2))</f>
        <v/>
      </c>
      <c r="F10" s="27" t="str">
        <f aca="false">IF(D10="","",D10+E10)</f>
        <v/>
      </c>
      <c r="G10" s="35" t="str">
        <f aca="false">IF(B10="","",B10+Indstillinger!$B$13)</f>
        <v/>
      </c>
      <c r="H10" s="34"/>
      <c r="I10" s="36" t="str">
        <f aca="true">IF(A10="","",IF(H10&lt;&gt;"","Betalt",IF(TODAY()&gt;G10,"Forfalden","Afventer")))</f>
        <v/>
      </c>
    </row>
    <row r="11" customFormat="false" ht="15" hidden="false" customHeight="false" outlineLevel="0" collapsed="false">
      <c r="A11" s="19"/>
      <c r="B11" s="34"/>
      <c r="C11" s="19"/>
      <c r="D11" s="26"/>
      <c r="E11" s="27" t="str">
        <f aca="false">IF(D11="","",ROUND(D11*Indstillinger!$B$14,2))</f>
        <v/>
      </c>
      <c r="F11" s="27" t="str">
        <f aca="false">IF(D11="","",D11+E11)</f>
        <v/>
      </c>
      <c r="G11" s="35" t="str">
        <f aca="false">IF(B11="","",B11+Indstillinger!$B$13)</f>
        <v/>
      </c>
      <c r="H11" s="34"/>
      <c r="I11" s="36" t="str">
        <f aca="true">IF(A11="","",IF(H11&lt;&gt;"","Betalt",IF(TODAY()&gt;G11,"Forfalden","Afventer")))</f>
        <v/>
      </c>
      <c r="K11" s="22" t="s">
        <v>85</v>
      </c>
      <c r="L11" s="23" t="s">
        <v>86</v>
      </c>
      <c r="M11" s="23" t="s">
        <v>87</v>
      </c>
    </row>
    <row r="12" customFormat="false" ht="15" hidden="false" customHeight="false" outlineLevel="0" collapsed="false">
      <c r="A12" s="19"/>
      <c r="B12" s="34"/>
      <c r="C12" s="19"/>
      <c r="D12" s="26"/>
      <c r="E12" s="27" t="str">
        <f aca="false">IF(D12="","",ROUND(D12*Indstillinger!$B$14,2))</f>
        <v/>
      </c>
      <c r="F12" s="27" t="str">
        <f aca="false">IF(D12="","",D12+E12)</f>
        <v/>
      </c>
      <c r="G12" s="35" t="str">
        <f aca="false">IF(B12="","",B12+Indstillinger!$B$13)</f>
        <v/>
      </c>
      <c r="H12" s="34"/>
      <c r="I12" s="36" t="str">
        <f aca="true">IF(A12="","",IF(H12&lt;&gt;"","Betalt",IF(TODAY()&gt;G12,"Forfalden","Afventer")))</f>
        <v/>
      </c>
      <c r="K12" s="40" t="s">
        <v>88</v>
      </c>
      <c r="L12" s="27" t="n">
        <f aca="false">SUMIFS($D$5:$D$304,$B$5:$B$304,"&gt;="&amp;DATE($L$4,1,1),$B$5:$B$304,"&lt;"&amp;DATE($L$4,4,1))</f>
        <v>61050</v>
      </c>
      <c r="M12" s="27" t="n">
        <f aca="false">SUMIFS($E$5:$E$304,$B$5:$B$304,"&gt;="&amp;DATE($L$4,1,1),$B$5:$B$304,"&lt;"&amp;DATE($L$4,4,1))</f>
        <v>15262.5</v>
      </c>
    </row>
    <row r="13" customFormat="false" ht="15" hidden="false" customHeight="false" outlineLevel="0" collapsed="false">
      <c r="A13" s="19"/>
      <c r="B13" s="34"/>
      <c r="C13" s="19"/>
      <c r="D13" s="26"/>
      <c r="E13" s="27" t="str">
        <f aca="false">IF(D13="","",ROUND(D13*Indstillinger!$B$14,2))</f>
        <v/>
      </c>
      <c r="F13" s="27" t="str">
        <f aca="false">IF(D13="","",D13+E13)</f>
        <v/>
      </c>
      <c r="G13" s="35" t="str">
        <f aca="false">IF(B13="","",B13+Indstillinger!$B$13)</f>
        <v/>
      </c>
      <c r="H13" s="34"/>
      <c r="I13" s="36" t="str">
        <f aca="true">IF(A13="","",IF(H13&lt;&gt;"","Betalt",IF(TODAY()&gt;G13,"Forfalden","Afventer")))</f>
        <v/>
      </c>
      <c r="K13" s="40" t="s">
        <v>89</v>
      </c>
      <c r="L13" s="27" t="n">
        <f aca="false">SUMIFS($D$5:$D$304,$B$5:$B$304,"&gt;="&amp;DATE($L$4,4,1),$B$5:$B$304,"&lt;"&amp;DATE($L$4,7,1))</f>
        <v>3200</v>
      </c>
      <c r="M13" s="27" t="n">
        <f aca="false">SUMIFS($E$5:$E$304,$B$5:$B$304,"&gt;="&amp;DATE($L$4,4,1),$B$5:$B$304,"&lt;"&amp;DATE($L$4,7,1))</f>
        <v>800</v>
      </c>
    </row>
    <row r="14" customFormat="false" ht="15" hidden="false" customHeight="false" outlineLevel="0" collapsed="false">
      <c r="A14" s="19"/>
      <c r="B14" s="34"/>
      <c r="C14" s="19"/>
      <c r="D14" s="26"/>
      <c r="E14" s="27" t="str">
        <f aca="false">IF(D14="","",ROUND(D14*Indstillinger!$B$14,2))</f>
        <v/>
      </c>
      <c r="F14" s="27" t="str">
        <f aca="false">IF(D14="","",D14+E14)</f>
        <v/>
      </c>
      <c r="G14" s="35" t="str">
        <f aca="false">IF(B14="","",B14+Indstillinger!$B$13)</f>
        <v/>
      </c>
      <c r="H14" s="34"/>
      <c r="I14" s="36" t="str">
        <f aca="true">IF(A14="","",IF(H14&lt;&gt;"","Betalt",IF(TODAY()&gt;G14,"Forfalden","Afventer")))</f>
        <v/>
      </c>
      <c r="K14" s="40" t="s">
        <v>90</v>
      </c>
      <c r="L14" s="27" t="n">
        <f aca="false">SUMIFS($D$5:$D$304,$B$5:$B$304,"&gt;="&amp;DATE($L$4,7,1),$B$5:$B$304,"&lt;"&amp;DATE($L$4,10,1))</f>
        <v>0</v>
      </c>
      <c r="M14" s="27" t="n">
        <f aca="false">SUMIFS($E$5:$E$304,$B$5:$B$304,"&gt;="&amp;DATE($L$4,7,1),$B$5:$B$304,"&lt;"&amp;DATE($L$4,10,1))</f>
        <v>0</v>
      </c>
    </row>
    <row r="15" customFormat="false" ht="15" hidden="false" customHeight="false" outlineLevel="0" collapsed="false">
      <c r="A15" s="19"/>
      <c r="B15" s="34"/>
      <c r="C15" s="19"/>
      <c r="D15" s="26"/>
      <c r="E15" s="27" t="str">
        <f aca="false">IF(D15="","",ROUND(D15*Indstillinger!$B$14,2))</f>
        <v/>
      </c>
      <c r="F15" s="27" t="str">
        <f aca="false">IF(D15="","",D15+E15)</f>
        <v/>
      </c>
      <c r="G15" s="35" t="str">
        <f aca="false">IF(B15="","",B15+Indstillinger!$B$13)</f>
        <v/>
      </c>
      <c r="H15" s="34"/>
      <c r="I15" s="36" t="str">
        <f aca="true">IF(A15="","",IF(H15&lt;&gt;"","Betalt",IF(TODAY()&gt;G15,"Forfalden","Afventer")))</f>
        <v/>
      </c>
      <c r="K15" s="40" t="s">
        <v>91</v>
      </c>
      <c r="L15" s="27" t="n">
        <f aca="false">SUMIFS($D$5:$D$304,$B$5:$B$304,"&gt;="&amp;DATE($L$4,10,1),$B$5:$B$304,"&lt;"&amp;DATE($L$4,13,1))</f>
        <v>0</v>
      </c>
      <c r="M15" s="27" t="n">
        <f aca="false">SUMIFS($E$5:$E$304,$B$5:$B$304,"&gt;="&amp;DATE($L$4,10,1),$B$5:$B$304,"&lt;"&amp;DATE($L$4,13,1))</f>
        <v>0</v>
      </c>
    </row>
    <row r="16" customFormat="false" ht="15" hidden="false" customHeight="false" outlineLevel="0" collapsed="false">
      <c r="A16" s="19"/>
      <c r="B16" s="34"/>
      <c r="C16" s="19"/>
      <c r="D16" s="26"/>
      <c r="E16" s="27" t="str">
        <f aca="false">IF(D16="","",ROUND(D16*Indstillinger!$B$14,2))</f>
        <v/>
      </c>
      <c r="F16" s="27" t="str">
        <f aca="false">IF(D16="","",D16+E16)</f>
        <v/>
      </c>
      <c r="G16" s="35" t="str">
        <f aca="false">IF(B16="","",B16+Indstillinger!$B$13)</f>
        <v/>
      </c>
      <c r="H16" s="34"/>
      <c r="I16" s="36" t="str">
        <f aca="true">IF(A16="","",IF(H16&lt;&gt;"","Betalt",IF(TODAY()&gt;G16,"Forfalden","Afventer")))</f>
        <v/>
      </c>
      <c r="K16" s="6" t="s">
        <v>92</v>
      </c>
    </row>
    <row r="17" customFormat="false" ht="15" hidden="false" customHeight="false" outlineLevel="0" collapsed="false">
      <c r="A17" s="19"/>
      <c r="B17" s="34"/>
      <c r="C17" s="19"/>
      <c r="D17" s="26"/>
      <c r="E17" s="27" t="str">
        <f aca="false">IF(D17="","",ROUND(D17*Indstillinger!$B$14,2))</f>
        <v/>
      </c>
      <c r="F17" s="27" t="str">
        <f aca="false">IF(D17="","",D17+E17)</f>
        <v/>
      </c>
      <c r="G17" s="35" t="str">
        <f aca="false">IF(B17="","",B17+Indstillinger!$B$13)</f>
        <v/>
      </c>
      <c r="H17" s="34"/>
      <c r="I17" s="36" t="str">
        <f aca="true">IF(A17="","",IF(H17&lt;&gt;"","Betalt",IF(TODAY()&gt;G17,"Forfalden","Afventer")))</f>
        <v/>
      </c>
      <c r="K17" s="22" t="s">
        <v>93</v>
      </c>
      <c r="L17" s="23" t="s">
        <v>86</v>
      </c>
    </row>
    <row r="18" customFormat="false" ht="15" hidden="false" customHeight="false" outlineLevel="0" collapsed="false">
      <c r="A18" s="19"/>
      <c r="B18" s="34"/>
      <c r="C18" s="19"/>
      <c r="D18" s="26"/>
      <c r="E18" s="27" t="str">
        <f aca="false">IF(D18="","",ROUND(D18*Indstillinger!$B$14,2))</f>
        <v/>
      </c>
      <c r="F18" s="27" t="str">
        <f aca="false">IF(D18="","",D18+E18)</f>
        <v/>
      </c>
      <c r="G18" s="35" t="str">
        <f aca="false">IF(B18="","",B18+Indstillinger!$B$13)</f>
        <v/>
      </c>
      <c r="H18" s="34"/>
      <c r="I18" s="36" t="str">
        <f aca="true">IF(A18="","",IF(H18&lt;&gt;"","Betalt",IF(TODAY()&gt;G18,"Forfalden","Afventer")))</f>
        <v/>
      </c>
      <c r="K18" s="40" t="s">
        <v>94</v>
      </c>
      <c r="L18" s="41" t="n">
        <f aca="false">SUMIFS($D$5:$D$304,$B$5:$B$304,"&gt;="&amp;DATE($L$4,1,1),$B$5:$B$304,"&lt;"&amp;DATE($L$4,1,1)+DAY(EOMONTH(DATE($L$4,1,1),0)))</f>
        <v>30550</v>
      </c>
    </row>
    <row r="19" customFormat="false" ht="15" hidden="false" customHeight="false" outlineLevel="0" collapsed="false">
      <c r="A19" s="19"/>
      <c r="B19" s="34"/>
      <c r="C19" s="19"/>
      <c r="D19" s="26"/>
      <c r="E19" s="27" t="str">
        <f aca="false">IF(D19="","",ROUND(D19*Indstillinger!$B$14,2))</f>
        <v/>
      </c>
      <c r="F19" s="27" t="str">
        <f aca="false">IF(D19="","",D19+E19)</f>
        <v/>
      </c>
      <c r="G19" s="35" t="str">
        <f aca="false">IF(B19="","",B19+Indstillinger!$B$13)</f>
        <v/>
      </c>
      <c r="H19" s="34"/>
      <c r="I19" s="36" t="str">
        <f aca="true">IF(A19="","",IF(H19&lt;&gt;"","Betalt",IF(TODAY()&gt;G19,"Forfalden","Afventer")))</f>
        <v/>
      </c>
      <c r="K19" s="40" t="s">
        <v>95</v>
      </c>
      <c r="L19" s="41" t="n">
        <f aca="false">SUMIFS($D$5:$D$304,$B$5:$B$304,"&gt;="&amp;DATE($L$4,2,1),$B$5:$B$304,"&lt;"&amp;DATE($L$4,2,1)+DAY(EOMONTH(DATE($L$4,2,1),0)))</f>
        <v>12000</v>
      </c>
    </row>
    <row r="20" customFormat="false" ht="15" hidden="false" customHeight="false" outlineLevel="0" collapsed="false">
      <c r="A20" s="19"/>
      <c r="B20" s="34"/>
      <c r="C20" s="19"/>
      <c r="D20" s="26"/>
      <c r="E20" s="27" t="str">
        <f aca="false">IF(D20="","",ROUND(D20*Indstillinger!$B$14,2))</f>
        <v/>
      </c>
      <c r="F20" s="27" t="str">
        <f aca="false">IF(D20="","",D20+E20)</f>
        <v/>
      </c>
      <c r="G20" s="35" t="str">
        <f aca="false">IF(B20="","",B20+Indstillinger!$B$13)</f>
        <v/>
      </c>
      <c r="H20" s="34"/>
      <c r="I20" s="36" t="str">
        <f aca="true">IF(A20="","",IF(H20&lt;&gt;"","Betalt",IF(TODAY()&gt;G20,"Forfalden","Afventer")))</f>
        <v/>
      </c>
      <c r="K20" s="40" t="s">
        <v>96</v>
      </c>
      <c r="L20" s="41" t="n">
        <f aca="false">SUMIFS($D$5:$D$304,$B$5:$B$304,"&gt;="&amp;DATE($L$4,3,1),$B$5:$B$304,"&lt;"&amp;DATE($L$4,3,1)+DAY(EOMONTH(DATE($L$4,3,1),0)))</f>
        <v>18500</v>
      </c>
    </row>
    <row r="21" customFormat="false" ht="15" hidden="false" customHeight="false" outlineLevel="0" collapsed="false">
      <c r="A21" s="19"/>
      <c r="B21" s="34"/>
      <c r="C21" s="19"/>
      <c r="D21" s="26"/>
      <c r="E21" s="27" t="str">
        <f aca="false">IF(D21="","",ROUND(D21*Indstillinger!$B$14,2))</f>
        <v/>
      </c>
      <c r="F21" s="27" t="str">
        <f aca="false">IF(D21="","",D21+E21)</f>
        <v/>
      </c>
      <c r="G21" s="35" t="str">
        <f aca="false">IF(B21="","",B21+Indstillinger!$B$13)</f>
        <v/>
      </c>
      <c r="H21" s="34"/>
      <c r="I21" s="36" t="str">
        <f aca="true">IF(A21="","",IF(H21&lt;&gt;"","Betalt",IF(TODAY()&gt;G21,"Forfalden","Afventer")))</f>
        <v/>
      </c>
      <c r="K21" s="40" t="s">
        <v>97</v>
      </c>
      <c r="L21" s="41" t="n">
        <f aca="false">SUMIFS($D$5:$D$304,$B$5:$B$304,"&gt;="&amp;DATE($L$4,4,1),$B$5:$B$304,"&lt;"&amp;DATE($L$4,4,1)+DAY(EOMONTH(DATE($L$4,4,1),0)))</f>
        <v>3200</v>
      </c>
    </row>
    <row r="22" customFormat="false" ht="15" hidden="false" customHeight="false" outlineLevel="0" collapsed="false">
      <c r="A22" s="19"/>
      <c r="B22" s="34"/>
      <c r="C22" s="19"/>
      <c r="D22" s="26"/>
      <c r="E22" s="27" t="str">
        <f aca="false">IF(D22="","",ROUND(D22*Indstillinger!$B$14,2))</f>
        <v/>
      </c>
      <c r="F22" s="27" t="str">
        <f aca="false">IF(D22="","",D22+E22)</f>
        <v/>
      </c>
      <c r="G22" s="35" t="str">
        <f aca="false">IF(B22="","",B22+Indstillinger!$B$13)</f>
        <v/>
      </c>
      <c r="H22" s="34"/>
      <c r="I22" s="36" t="str">
        <f aca="true">IF(A22="","",IF(H22&lt;&gt;"","Betalt",IF(TODAY()&gt;G22,"Forfalden","Afventer")))</f>
        <v/>
      </c>
      <c r="K22" s="40" t="s">
        <v>98</v>
      </c>
      <c r="L22" s="41" t="n">
        <f aca="false">SUMIFS($D$5:$D$304,$B$5:$B$304,"&gt;="&amp;DATE($L$4,5,1),$B$5:$B$304,"&lt;"&amp;DATE($L$4,5,1)+DAY(EOMONTH(DATE($L$4,5,1),0)))</f>
        <v>0</v>
      </c>
    </row>
    <row r="23" customFormat="false" ht="15" hidden="false" customHeight="false" outlineLevel="0" collapsed="false">
      <c r="A23" s="19"/>
      <c r="B23" s="34"/>
      <c r="C23" s="19"/>
      <c r="D23" s="26"/>
      <c r="E23" s="27" t="str">
        <f aca="false">IF(D23="","",ROUND(D23*Indstillinger!$B$14,2))</f>
        <v/>
      </c>
      <c r="F23" s="27" t="str">
        <f aca="false">IF(D23="","",D23+E23)</f>
        <v/>
      </c>
      <c r="G23" s="35" t="str">
        <f aca="false">IF(B23="","",B23+Indstillinger!$B$13)</f>
        <v/>
      </c>
      <c r="H23" s="34"/>
      <c r="I23" s="36" t="str">
        <f aca="true">IF(A23="","",IF(H23&lt;&gt;"","Betalt",IF(TODAY()&gt;G23,"Forfalden","Afventer")))</f>
        <v/>
      </c>
      <c r="K23" s="40" t="s">
        <v>99</v>
      </c>
      <c r="L23" s="41" t="n">
        <f aca="false">SUMIFS($D$5:$D$304,$B$5:$B$304,"&gt;="&amp;DATE($L$4,6,1),$B$5:$B$304,"&lt;"&amp;DATE($L$4,6,1)+DAY(EOMONTH(DATE($L$4,6,1),0)))</f>
        <v>0</v>
      </c>
    </row>
    <row r="24" customFormat="false" ht="15" hidden="false" customHeight="false" outlineLevel="0" collapsed="false">
      <c r="A24" s="19"/>
      <c r="B24" s="34"/>
      <c r="C24" s="19"/>
      <c r="D24" s="26"/>
      <c r="E24" s="27" t="str">
        <f aca="false">IF(D24="","",ROUND(D24*Indstillinger!$B$14,2))</f>
        <v/>
      </c>
      <c r="F24" s="27" t="str">
        <f aca="false">IF(D24="","",D24+E24)</f>
        <v/>
      </c>
      <c r="G24" s="35" t="str">
        <f aca="false">IF(B24="","",B24+Indstillinger!$B$13)</f>
        <v/>
      </c>
      <c r="H24" s="34"/>
      <c r="I24" s="36" t="str">
        <f aca="true">IF(A24="","",IF(H24&lt;&gt;"","Betalt",IF(TODAY()&gt;G24,"Forfalden","Afventer")))</f>
        <v/>
      </c>
      <c r="K24" s="40" t="s">
        <v>100</v>
      </c>
      <c r="L24" s="41" t="n">
        <f aca="false">SUMIFS($D$5:$D$304,$B$5:$B$304,"&gt;="&amp;DATE($L$4,7,1),$B$5:$B$304,"&lt;"&amp;DATE($L$4,7,1)+DAY(EOMONTH(DATE($L$4,7,1),0)))</f>
        <v>0</v>
      </c>
    </row>
    <row r="25" customFormat="false" ht="15" hidden="false" customHeight="false" outlineLevel="0" collapsed="false">
      <c r="A25" s="19"/>
      <c r="B25" s="34"/>
      <c r="C25" s="19"/>
      <c r="D25" s="26"/>
      <c r="E25" s="27" t="str">
        <f aca="false">IF(D25="","",ROUND(D25*Indstillinger!$B$14,2))</f>
        <v/>
      </c>
      <c r="F25" s="27" t="str">
        <f aca="false">IF(D25="","",D25+E25)</f>
        <v/>
      </c>
      <c r="G25" s="35" t="str">
        <f aca="false">IF(B25="","",B25+Indstillinger!$B$13)</f>
        <v/>
      </c>
      <c r="H25" s="34"/>
      <c r="I25" s="36" t="str">
        <f aca="true">IF(A25="","",IF(H25&lt;&gt;"","Betalt",IF(TODAY()&gt;G25,"Forfalden","Afventer")))</f>
        <v/>
      </c>
      <c r="K25" s="40" t="s">
        <v>101</v>
      </c>
      <c r="L25" s="41" t="n">
        <f aca="false">SUMIFS($D$5:$D$304,$B$5:$B$304,"&gt;="&amp;DATE($L$4,8,1),$B$5:$B$304,"&lt;"&amp;DATE($L$4,8,1)+DAY(EOMONTH(DATE($L$4,8,1),0)))</f>
        <v>0</v>
      </c>
    </row>
    <row r="26" customFormat="false" ht="15" hidden="false" customHeight="false" outlineLevel="0" collapsed="false">
      <c r="A26" s="19"/>
      <c r="B26" s="34"/>
      <c r="C26" s="19"/>
      <c r="D26" s="26"/>
      <c r="E26" s="27" t="str">
        <f aca="false">IF(D26="","",ROUND(D26*Indstillinger!$B$14,2))</f>
        <v/>
      </c>
      <c r="F26" s="27" t="str">
        <f aca="false">IF(D26="","",D26+E26)</f>
        <v/>
      </c>
      <c r="G26" s="35" t="str">
        <f aca="false">IF(B26="","",B26+Indstillinger!$B$13)</f>
        <v/>
      </c>
      <c r="H26" s="34"/>
      <c r="I26" s="36" t="str">
        <f aca="true">IF(A26="","",IF(H26&lt;&gt;"","Betalt",IF(TODAY()&gt;G26,"Forfalden","Afventer")))</f>
        <v/>
      </c>
      <c r="K26" s="40" t="s">
        <v>102</v>
      </c>
      <c r="L26" s="41" t="n">
        <f aca="false">SUMIFS($D$5:$D$304,$B$5:$B$304,"&gt;="&amp;DATE($L$4,9,1),$B$5:$B$304,"&lt;"&amp;DATE($L$4,9,1)+DAY(EOMONTH(DATE($L$4,9,1),0)))</f>
        <v>0</v>
      </c>
    </row>
    <row r="27" customFormat="false" ht="15" hidden="false" customHeight="false" outlineLevel="0" collapsed="false">
      <c r="A27" s="19"/>
      <c r="B27" s="34"/>
      <c r="C27" s="19"/>
      <c r="D27" s="26"/>
      <c r="E27" s="27" t="str">
        <f aca="false">IF(D27="","",ROUND(D27*Indstillinger!$B$14,2))</f>
        <v/>
      </c>
      <c r="F27" s="27" t="str">
        <f aca="false">IF(D27="","",D27+E27)</f>
        <v/>
      </c>
      <c r="G27" s="35" t="str">
        <f aca="false">IF(B27="","",B27+Indstillinger!$B$13)</f>
        <v/>
      </c>
      <c r="H27" s="34"/>
      <c r="I27" s="36" t="str">
        <f aca="true">IF(A27="","",IF(H27&lt;&gt;"","Betalt",IF(TODAY()&gt;G27,"Forfalden","Afventer")))</f>
        <v/>
      </c>
      <c r="K27" s="40" t="s">
        <v>103</v>
      </c>
      <c r="L27" s="41" t="n">
        <f aca="false">SUMIFS($D$5:$D$304,$B$5:$B$304,"&gt;="&amp;DATE($L$4,10,1),$B$5:$B$304,"&lt;"&amp;DATE($L$4,10,1)+DAY(EOMONTH(DATE($L$4,10,1),0)))</f>
        <v>0</v>
      </c>
    </row>
    <row r="28" customFormat="false" ht="15" hidden="false" customHeight="false" outlineLevel="0" collapsed="false">
      <c r="A28" s="19"/>
      <c r="B28" s="34"/>
      <c r="C28" s="19"/>
      <c r="D28" s="26"/>
      <c r="E28" s="27" t="str">
        <f aca="false">IF(D28="","",ROUND(D28*Indstillinger!$B$14,2))</f>
        <v/>
      </c>
      <c r="F28" s="27" t="str">
        <f aca="false">IF(D28="","",D28+E28)</f>
        <v/>
      </c>
      <c r="G28" s="35" t="str">
        <f aca="false">IF(B28="","",B28+Indstillinger!$B$13)</f>
        <v/>
      </c>
      <c r="H28" s="34"/>
      <c r="I28" s="36" t="str">
        <f aca="true">IF(A28="","",IF(H28&lt;&gt;"","Betalt",IF(TODAY()&gt;G28,"Forfalden","Afventer")))</f>
        <v/>
      </c>
      <c r="K28" s="40" t="s">
        <v>104</v>
      </c>
      <c r="L28" s="41" t="n">
        <f aca="false">SUMIFS($D$5:$D$304,$B$5:$B$304,"&gt;="&amp;DATE($L$4,11,1),$B$5:$B$304,"&lt;"&amp;DATE($L$4,11,1)+DAY(EOMONTH(DATE($L$4,11,1),0)))</f>
        <v>0</v>
      </c>
    </row>
    <row r="29" customFormat="false" ht="15" hidden="false" customHeight="false" outlineLevel="0" collapsed="false">
      <c r="A29" s="19"/>
      <c r="B29" s="34"/>
      <c r="C29" s="19"/>
      <c r="D29" s="26"/>
      <c r="E29" s="27" t="str">
        <f aca="false">IF(D29="","",ROUND(D29*Indstillinger!$B$14,2))</f>
        <v/>
      </c>
      <c r="F29" s="27" t="str">
        <f aca="false">IF(D29="","",D29+E29)</f>
        <v/>
      </c>
      <c r="G29" s="35" t="str">
        <f aca="false">IF(B29="","",B29+Indstillinger!$B$13)</f>
        <v/>
      </c>
      <c r="H29" s="34"/>
      <c r="I29" s="36" t="str">
        <f aca="true">IF(A29="","",IF(H29&lt;&gt;"","Betalt",IF(TODAY()&gt;G29,"Forfalden","Afventer")))</f>
        <v/>
      </c>
      <c r="K29" s="40" t="s">
        <v>105</v>
      </c>
      <c r="L29" s="41" t="n">
        <f aca="false">SUMIFS($D$5:$D$304,$B$5:$B$304,"&gt;="&amp;DATE($L$4,12,1),$B$5:$B$304,"&lt;"&amp;DATE($L$4,12,1)+DAY(EOMONTH(DATE($L$4,12,1),0)))</f>
        <v>0</v>
      </c>
    </row>
    <row r="30" customFormat="false" ht="15" hidden="false" customHeight="false" outlineLevel="0" collapsed="false">
      <c r="A30" s="19"/>
      <c r="B30" s="34"/>
      <c r="C30" s="19"/>
      <c r="D30" s="26"/>
      <c r="E30" s="27" t="str">
        <f aca="false">IF(D30="","",ROUND(D30*Indstillinger!$B$14,2))</f>
        <v/>
      </c>
      <c r="F30" s="27" t="str">
        <f aca="false">IF(D30="","",D30+E30)</f>
        <v/>
      </c>
      <c r="G30" s="35" t="str">
        <f aca="false">IF(B30="","",B30+Indstillinger!$B$13)</f>
        <v/>
      </c>
      <c r="H30" s="34"/>
      <c r="I30" s="36" t="str">
        <f aca="true">IF(A30="","",IF(H30&lt;&gt;"","Betalt",IF(TODAY()&gt;G30,"Forfalden","Afventer")))</f>
        <v/>
      </c>
    </row>
    <row r="31" customFormat="false" ht="15" hidden="false" customHeight="false" outlineLevel="0" collapsed="false">
      <c r="A31" s="19"/>
      <c r="B31" s="34"/>
      <c r="C31" s="19"/>
      <c r="D31" s="26"/>
      <c r="E31" s="27" t="str">
        <f aca="false">IF(D31="","",ROUND(D31*Indstillinger!$B$14,2))</f>
        <v/>
      </c>
      <c r="F31" s="27" t="str">
        <f aca="false">IF(D31="","",D31+E31)</f>
        <v/>
      </c>
      <c r="G31" s="35" t="str">
        <f aca="false">IF(B31="","",B31+Indstillinger!$B$13)</f>
        <v/>
      </c>
      <c r="H31" s="34"/>
      <c r="I31" s="36" t="str">
        <f aca="true">IF(A31="","",IF(H31&lt;&gt;"","Betalt",IF(TODAY()&gt;G31,"Forfalden","Afventer")))</f>
        <v/>
      </c>
    </row>
    <row r="32" customFormat="false" ht="15" hidden="false" customHeight="false" outlineLevel="0" collapsed="false">
      <c r="A32" s="19"/>
      <c r="B32" s="34"/>
      <c r="C32" s="19"/>
      <c r="D32" s="26"/>
      <c r="E32" s="27" t="str">
        <f aca="false">IF(D32="","",ROUND(D32*Indstillinger!$B$14,2))</f>
        <v/>
      </c>
      <c r="F32" s="27" t="str">
        <f aca="false">IF(D32="","",D32+E32)</f>
        <v/>
      </c>
      <c r="G32" s="35" t="str">
        <f aca="false">IF(B32="","",B32+Indstillinger!$B$13)</f>
        <v/>
      </c>
      <c r="H32" s="34"/>
      <c r="I32" s="36" t="str">
        <f aca="true">IF(A32="","",IF(H32&lt;&gt;"","Betalt",IF(TODAY()&gt;G32,"Forfalden","Afventer")))</f>
        <v/>
      </c>
    </row>
    <row r="33" customFormat="false" ht="15" hidden="false" customHeight="false" outlineLevel="0" collapsed="false">
      <c r="A33" s="19"/>
      <c r="B33" s="34"/>
      <c r="C33" s="19"/>
      <c r="D33" s="26"/>
      <c r="E33" s="27" t="str">
        <f aca="false">IF(D33="","",ROUND(D33*Indstillinger!$B$14,2))</f>
        <v/>
      </c>
      <c r="F33" s="27" t="str">
        <f aca="false">IF(D33="","",D33+E33)</f>
        <v/>
      </c>
      <c r="G33" s="35" t="str">
        <f aca="false">IF(B33="","",B33+Indstillinger!$B$13)</f>
        <v/>
      </c>
      <c r="H33" s="34"/>
      <c r="I33" s="36" t="str">
        <f aca="true">IF(A33="","",IF(H33&lt;&gt;"","Betalt",IF(TODAY()&gt;G33,"Forfalden","Afventer")))</f>
        <v/>
      </c>
    </row>
    <row r="34" customFormat="false" ht="15" hidden="false" customHeight="false" outlineLevel="0" collapsed="false">
      <c r="A34" s="19"/>
      <c r="B34" s="34"/>
      <c r="C34" s="19"/>
      <c r="D34" s="26"/>
      <c r="E34" s="27" t="str">
        <f aca="false">IF(D34="","",ROUND(D34*Indstillinger!$B$14,2))</f>
        <v/>
      </c>
      <c r="F34" s="27" t="str">
        <f aca="false">IF(D34="","",D34+E34)</f>
        <v/>
      </c>
      <c r="G34" s="35" t="str">
        <f aca="false">IF(B34="","",B34+Indstillinger!$B$13)</f>
        <v/>
      </c>
      <c r="H34" s="34"/>
      <c r="I34" s="36" t="str">
        <f aca="true">IF(A34="","",IF(H34&lt;&gt;"","Betalt",IF(TODAY()&gt;G34,"Forfalden","Afventer")))</f>
        <v/>
      </c>
    </row>
    <row r="35" customFormat="false" ht="15" hidden="false" customHeight="false" outlineLevel="0" collapsed="false">
      <c r="A35" s="19"/>
      <c r="B35" s="34"/>
      <c r="C35" s="19"/>
      <c r="D35" s="26"/>
      <c r="E35" s="27" t="str">
        <f aca="false">IF(D35="","",ROUND(D35*Indstillinger!$B$14,2))</f>
        <v/>
      </c>
      <c r="F35" s="27" t="str">
        <f aca="false">IF(D35="","",D35+E35)</f>
        <v/>
      </c>
      <c r="G35" s="35" t="str">
        <f aca="false">IF(B35="","",B35+Indstillinger!$B$13)</f>
        <v/>
      </c>
      <c r="H35" s="34"/>
      <c r="I35" s="36" t="str">
        <f aca="true">IF(A35="","",IF(H35&lt;&gt;"","Betalt",IF(TODAY()&gt;G35,"Forfalden","Afventer")))</f>
        <v/>
      </c>
    </row>
    <row r="36" customFormat="false" ht="15" hidden="false" customHeight="false" outlineLevel="0" collapsed="false">
      <c r="A36" s="19"/>
      <c r="B36" s="34"/>
      <c r="C36" s="19"/>
      <c r="D36" s="26"/>
      <c r="E36" s="27" t="str">
        <f aca="false">IF(D36="","",ROUND(D36*Indstillinger!$B$14,2))</f>
        <v/>
      </c>
      <c r="F36" s="27" t="str">
        <f aca="false">IF(D36="","",D36+E36)</f>
        <v/>
      </c>
      <c r="G36" s="35" t="str">
        <f aca="false">IF(B36="","",B36+Indstillinger!$B$13)</f>
        <v/>
      </c>
      <c r="H36" s="34"/>
      <c r="I36" s="36" t="str">
        <f aca="true">IF(A36="","",IF(H36&lt;&gt;"","Betalt",IF(TODAY()&gt;G36,"Forfalden","Afventer")))</f>
        <v/>
      </c>
    </row>
    <row r="37" customFormat="false" ht="15" hidden="false" customHeight="false" outlineLevel="0" collapsed="false">
      <c r="A37" s="19"/>
      <c r="B37" s="34"/>
      <c r="C37" s="19"/>
      <c r="D37" s="26"/>
      <c r="E37" s="27" t="str">
        <f aca="false">IF(D37="","",ROUND(D37*Indstillinger!$B$14,2))</f>
        <v/>
      </c>
      <c r="F37" s="27" t="str">
        <f aca="false">IF(D37="","",D37+E37)</f>
        <v/>
      </c>
      <c r="G37" s="35" t="str">
        <f aca="false">IF(B37="","",B37+Indstillinger!$B$13)</f>
        <v/>
      </c>
      <c r="H37" s="34"/>
      <c r="I37" s="36" t="str">
        <f aca="true">IF(A37="","",IF(H37&lt;&gt;"","Betalt",IF(TODAY()&gt;G37,"Forfalden","Afventer")))</f>
        <v/>
      </c>
    </row>
    <row r="38" customFormat="false" ht="15" hidden="false" customHeight="false" outlineLevel="0" collapsed="false">
      <c r="A38" s="19"/>
      <c r="B38" s="34"/>
      <c r="C38" s="19"/>
      <c r="D38" s="26"/>
      <c r="E38" s="27" t="str">
        <f aca="false">IF(D38="","",ROUND(D38*Indstillinger!$B$14,2))</f>
        <v/>
      </c>
      <c r="F38" s="27" t="str">
        <f aca="false">IF(D38="","",D38+E38)</f>
        <v/>
      </c>
      <c r="G38" s="35" t="str">
        <f aca="false">IF(B38="","",B38+Indstillinger!$B$13)</f>
        <v/>
      </c>
      <c r="H38" s="34"/>
      <c r="I38" s="36" t="str">
        <f aca="true">IF(A38="","",IF(H38&lt;&gt;"","Betalt",IF(TODAY()&gt;G38,"Forfalden","Afventer")))</f>
        <v/>
      </c>
    </row>
    <row r="39" customFormat="false" ht="15" hidden="false" customHeight="false" outlineLevel="0" collapsed="false">
      <c r="A39" s="19"/>
      <c r="B39" s="34"/>
      <c r="C39" s="19"/>
      <c r="D39" s="26"/>
      <c r="E39" s="27" t="str">
        <f aca="false">IF(D39="","",ROUND(D39*Indstillinger!$B$14,2))</f>
        <v/>
      </c>
      <c r="F39" s="27" t="str">
        <f aca="false">IF(D39="","",D39+E39)</f>
        <v/>
      </c>
      <c r="G39" s="35" t="str">
        <f aca="false">IF(B39="","",B39+Indstillinger!$B$13)</f>
        <v/>
      </c>
      <c r="H39" s="34"/>
      <c r="I39" s="36" t="str">
        <f aca="true">IF(A39="","",IF(H39&lt;&gt;"","Betalt",IF(TODAY()&gt;G39,"Forfalden","Afventer")))</f>
        <v/>
      </c>
    </row>
    <row r="40" customFormat="false" ht="15" hidden="false" customHeight="false" outlineLevel="0" collapsed="false">
      <c r="A40" s="19"/>
      <c r="B40" s="34"/>
      <c r="C40" s="19"/>
      <c r="D40" s="26"/>
      <c r="E40" s="27" t="str">
        <f aca="false">IF(D40="","",ROUND(D40*Indstillinger!$B$14,2))</f>
        <v/>
      </c>
      <c r="F40" s="27" t="str">
        <f aca="false">IF(D40="","",D40+E40)</f>
        <v/>
      </c>
      <c r="G40" s="35" t="str">
        <f aca="false">IF(B40="","",B40+Indstillinger!$B$13)</f>
        <v/>
      </c>
      <c r="H40" s="34"/>
      <c r="I40" s="36" t="str">
        <f aca="true">IF(A40="","",IF(H40&lt;&gt;"","Betalt",IF(TODAY()&gt;G40,"Forfalden","Afventer")))</f>
        <v/>
      </c>
    </row>
    <row r="41" customFormat="false" ht="15" hidden="false" customHeight="false" outlineLevel="0" collapsed="false">
      <c r="A41" s="19"/>
      <c r="B41" s="34"/>
      <c r="C41" s="19"/>
      <c r="D41" s="26"/>
      <c r="E41" s="27" t="str">
        <f aca="false">IF(D41="","",ROUND(D41*Indstillinger!$B$14,2))</f>
        <v/>
      </c>
      <c r="F41" s="27" t="str">
        <f aca="false">IF(D41="","",D41+E41)</f>
        <v/>
      </c>
      <c r="G41" s="35" t="str">
        <f aca="false">IF(B41="","",B41+Indstillinger!$B$13)</f>
        <v/>
      </c>
      <c r="H41" s="34"/>
      <c r="I41" s="36" t="str">
        <f aca="true">IF(A41="","",IF(H41&lt;&gt;"","Betalt",IF(TODAY()&gt;G41,"Forfalden","Afventer")))</f>
        <v/>
      </c>
    </row>
    <row r="42" customFormat="false" ht="15" hidden="false" customHeight="false" outlineLevel="0" collapsed="false">
      <c r="A42" s="19"/>
      <c r="B42" s="34"/>
      <c r="C42" s="19"/>
      <c r="D42" s="26"/>
      <c r="E42" s="27" t="str">
        <f aca="false">IF(D42="","",ROUND(D42*Indstillinger!$B$14,2))</f>
        <v/>
      </c>
      <c r="F42" s="27" t="str">
        <f aca="false">IF(D42="","",D42+E42)</f>
        <v/>
      </c>
      <c r="G42" s="35" t="str">
        <f aca="false">IF(B42="","",B42+Indstillinger!$B$13)</f>
        <v/>
      </c>
      <c r="H42" s="34"/>
      <c r="I42" s="36" t="str">
        <f aca="true">IF(A42="","",IF(H42&lt;&gt;"","Betalt",IF(TODAY()&gt;G42,"Forfalden","Afventer")))</f>
        <v/>
      </c>
    </row>
    <row r="43" customFormat="false" ht="15" hidden="false" customHeight="false" outlineLevel="0" collapsed="false">
      <c r="A43" s="19"/>
      <c r="B43" s="34"/>
      <c r="C43" s="19"/>
      <c r="D43" s="26"/>
      <c r="E43" s="27" t="str">
        <f aca="false">IF(D43="","",ROUND(D43*Indstillinger!$B$14,2))</f>
        <v/>
      </c>
      <c r="F43" s="27" t="str">
        <f aca="false">IF(D43="","",D43+E43)</f>
        <v/>
      </c>
      <c r="G43" s="35" t="str">
        <f aca="false">IF(B43="","",B43+Indstillinger!$B$13)</f>
        <v/>
      </c>
      <c r="H43" s="34"/>
      <c r="I43" s="36" t="str">
        <f aca="true">IF(A43="","",IF(H43&lt;&gt;"","Betalt",IF(TODAY()&gt;G43,"Forfalden","Afventer")))</f>
        <v/>
      </c>
    </row>
    <row r="44" customFormat="false" ht="15" hidden="false" customHeight="false" outlineLevel="0" collapsed="false">
      <c r="A44" s="19"/>
      <c r="B44" s="34"/>
      <c r="C44" s="19"/>
      <c r="D44" s="26"/>
      <c r="E44" s="27" t="str">
        <f aca="false">IF(D44="","",ROUND(D44*Indstillinger!$B$14,2))</f>
        <v/>
      </c>
      <c r="F44" s="27" t="str">
        <f aca="false">IF(D44="","",D44+E44)</f>
        <v/>
      </c>
      <c r="G44" s="35" t="str">
        <f aca="false">IF(B44="","",B44+Indstillinger!$B$13)</f>
        <v/>
      </c>
      <c r="H44" s="34"/>
      <c r="I44" s="36" t="str">
        <f aca="true">IF(A44="","",IF(H44&lt;&gt;"","Betalt",IF(TODAY()&gt;G44,"Forfalden","Afventer")))</f>
        <v/>
      </c>
    </row>
    <row r="45" customFormat="false" ht="15" hidden="false" customHeight="false" outlineLevel="0" collapsed="false">
      <c r="A45" s="19"/>
      <c r="B45" s="34"/>
      <c r="C45" s="19"/>
      <c r="D45" s="26"/>
      <c r="E45" s="27" t="str">
        <f aca="false">IF(D45="","",ROUND(D45*Indstillinger!$B$14,2))</f>
        <v/>
      </c>
      <c r="F45" s="27" t="str">
        <f aca="false">IF(D45="","",D45+E45)</f>
        <v/>
      </c>
      <c r="G45" s="35" t="str">
        <f aca="false">IF(B45="","",B45+Indstillinger!$B$13)</f>
        <v/>
      </c>
      <c r="H45" s="34"/>
      <c r="I45" s="36" t="str">
        <f aca="true">IF(A45="","",IF(H45&lt;&gt;"","Betalt",IF(TODAY()&gt;G45,"Forfalden","Afventer")))</f>
        <v/>
      </c>
    </row>
    <row r="46" customFormat="false" ht="15" hidden="false" customHeight="false" outlineLevel="0" collapsed="false">
      <c r="A46" s="19"/>
      <c r="B46" s="34"/>
      <c r="C46" s="19"/>
      <c r="D46" s="26"/>
      <c r="E46" s="27" t="str">
        <f aca="false">IF(D46="","",ROUND(D46*Indstillinger!$B$14,2))</f>
        <v/>
      </c>
      <c r="F46" s="27" t="str">
        <f aca="false">IF(D46="","",D46+E46)</f>
        <v/>
      </c>
      <c r="G46" s="35" t="str">
        <f aca="false">IF(B46="","",B46+Indstillinger!$B$13)</f>
        <v/>
      </c>
      <c r="H46" s="34"/>
      <c r="I46" s="36" t="str">
        <f aca="true">IF(A46="","",IF(H46&lt;&gt;"","Betalt",IF(TODAY()&gt;G46,"Forfalden","Afventer")))</f>
        <v/>
      </c>
    </row>
    <row r="47" customFormat="false" ht="15" hidden="false" customHeight="false" outlineLevel="0" collapsed="false">
      <c r="A47" s="19"/>
      <c r="B47" s="34"/>
      <c r="C47" s="19"/>
      <c r="D47" s="26"/>
      <c r="E47" s="27" t="str">
        <f aca="false">IF(D47="","",ROUND(D47*Indstillinger!$B$14,2))</f>
        <v/>
      </c>
      <c r="F47" s="27" t="str">
        <f aca="false">IF(D47="","",D47+E47)</f>
        <v/>
      </c>
      <c r="G47" s="35" t="str">
        <f aca="false">IF(B47="","",B47+Indstillinger!$B$13)</f>
        <v/>
      </c>
      <c r="H47" s="34"/>
      <c r="I47" s="36" t="str">
        <f aca="true">IF(A47="","",IF(H47&lt;&gt;"","Betalt",IF(TODAY()&gt;G47,"Forfalden","Afventer")))</f>
        <v/>
      </c>
    </row>
    <row r="48" customFormat="false" ht="15" hidden="false" customHeight="false" outlineLevel="0" collapsed="false">
      <c r="A48" s="19"/>
      <c r="B48" s="34"/>
      <c r="C48" s="19"/>
      <c r="D48" s="26"/>
      <c r="E48" s="27" t="str">
        <f aca="false">IF(D48="","",ROUND(D48*Indstillinger!$B$14,2))</f>
        <v/>
      </c>
      <c r="F48" s="27" t="str">
        <f aca="false">IF(D48="","",D48+E48)</f>
        <v/>
      </c>
      <c r="G48" s="35" t="str">
        <f aca="false">IF(B48="","",B48+Indstillinger!$B$13)</f>
        <v/>
      </c>
      <c r="H48" s="34"/>
      <c r="I48" s="36" t="str">
        <f aca="true">IF(A48="","",IF(H48&lt;&gt;"","Betalt",IF(TODAY()&gt;G48,"Forfalden","Afventer")))</f>
        <v/>
      </c>
    </row>
    <row r="49" customFormat="false" ht="15" hidden="false" customHeight="false" outlineLevel="0" collapsed="false">
      <c r="A49" s="19"/>
      <c r="B49" s="34"/>
      <c r="C49" s="19"/>
      <c r="D49" s="26"/>
      <c r="E49" s="27" t="str">
        <f aca="false">IF(D49="","",ROUND(D49*Indstillinger!$B$14,2))</f>
        <v/>
      </c>
      <c r="F49" s="27" t="str">
        <f aca="false">IF(D49="","",D49+E49)</f>
        <v/>
      </c>
      <c r="G49" s="35" t="str">
        <f aca="false">IF(B49="","",B49+Indstillinger!$B$13)</f>
        <v/>
      </c>
      <c r="H49" s="34"/>
      <c r="I49" s="36" t="str">
        <f aca="true">IF(A49="","",IF(H49&lt;&gt;"","Betalt",IF(TODAY()&gt;G49,"Forfalden","Afventer")))</f>
        <v/>
      </c>
    </row>
    <row r="50" customFormat="false" ht="15" hidden="false" customHeight="false" outlineLevel="0" collapsed="false">
      <c r="A50" s="19"/>
      <c r="B50" s="34"/>
      <c r="C50" s="19"/>
      <c r="D50" s="26"/>
      <c r="E50" s="27" t="str">
        <f aca="false">IF(D50="","",ROUND(D50*Indstillinger!$B$14,2))</f>
        <v/>
      </c>
      <c r="F50" s="27" t="str">
        <f aca="false">IF(D50="","",D50+E50)</f>
        <v/>
      </c>
      <c r="G50" s="35" t="str">
        <f aca="false">IF(B50="","",B50+Indstillinger!$B$13)</f>
        <v/>
      </c>
      <c r="H50" s="34"/>
      <c r="I50" s="36" t="str">
        <f aca="true">IF(A50="","",IF(H50&lt;&gt;"","Betalt",IF(TODAY()&gt;G50,"Forfalden","Afventer")))</f>
        <v/>
      </c>
    </row>
    <row r="51" customFormat="false" ht="15" hidden="false" customHeight="false" outlineLevel="0" collapsed="false">
      <c r="A51" s="19"/>
      <c r="B51" s="34"/>
      <c r="C51" s="19"/>
      <c r="D51" s="26"/>
      <c r="E51" s="27" t="str">
        <f aca="false">IF(D51="","",ROUND(D51*Indstillinger!$B$14,2))</f>
        <v/>
      </c>
      <c r="F51" s="27" t="str">
        <f aca="false">IF(D51="","",D51+E51)</f>
        <v/>
      </c>
      <c r="G51" s="35" t="str">
        <f aca="false">IF(B51="","",B51+Indstillinger!$B$13)</f>
        <v/>
      </c>
      <c r="H51" s="34"/>
      <c r="I51" s="36" t="str">
        <f aca="true">IF(A51="","",IF(H51&lt;&gt;"","Betalt",IF(TODAY()&gt;G51,"Forfalden","Afventer")))</f>
        <v/>
      </c>
    </row>
    <row r="52" customFormat="false" ht="15" hidden="false" customHeight="false" outlineLevel="0" collapsed="false">
      <c r="A52" s="19"/>
      <c r="B52" s="34"/>
      <c r="C52" s="19"/>
      <c r="D52" s="26"/>
      <c r="E52" s="27" t="str">
        <f aca="false">IF(D52="","",ROUND(D52*Indstillinger!$B$14,2))</f>
        <v/>
      </c>
      <c r="F52" s="27" t="str">
        <f aca="false">IF(D52="","",D52+E52)</f>
        <v/>
      </c>
      <c r="G52" s="35" t="str">
        <f aca="false">IF(B52="","",B52+Indstillinger!$B$13)</f>
        <v/>
      </c>
      <c r="H52" s="34"/>
      <c r="I52" s="36" t="str">
        <f aca="true">IF(A52="","",IF(H52&lt;&gt;"","Betalt",IF(TODAY()&gt;G52,"Forfalden","Afventer")))</f>
        <v/>
      </c>
    </row>
    <row r="53" customFormat="false" ht="15" hidden="false" customHeight="false" outlineLevel="0" collapsed="false">
      <c r="A53" s="19"/>
      <c r="B53" s="34"/>
      <c r="C53" s="19"/>
      <c r="D53" s="26"/>
      <c r="E53" s="27" t="str">
        <f aca="false">IF(D53="","",ROUND(D53*Indstillinger!$B$14,2))</f>
        <v/>
      </c>
      <c r="F53" s="27" t="str">
        <f aca="false">IF(D53="","",D53+E53)</f>
        <v/>
      </c>
      <c r="G53" s="35" t="str">
        <f aca="false">IF(B53="","",B53+Indstillinger!$B$13)</f>
        <v/>
      </c>
      <c r="H53" s="34"/>
      <c r="I53" s="36" t="str">
        <f aca="true">IF(A53="","",IF(H53&lt;&gt;"","Betalt",IF(TODAY()&gt;G53,"Forfalden","Afventer")))</f>
        <v/>
      </c>
    </row>
    <row r="54" customFormat="false" ht="15" hidden="false" customHeight="false" outlineLevel="0" collapsed="false">
      <c r="A54" s="19"/>
      <c r="B54" s="34"/>
      <c r="C54" s="19"/>
      <c r="D54" s="26"/>
      <c r="E54" s="27" t="str">
        <f aca="false">IF(D54="","",ROUND(D54*Indstillinger!$B$14,2))</f>
        <v/>
      </c>
      <c r="F54" s="27" t="str">
        <f aca="false">IF(D54="","",D54+E54)</f>
        <v/>
      </c>
      <c r="G54" s="35" t="str">
        <f aca="false">IF(B54="","",B54+Indstillinger!$B$13)</f>
        <v/>
      </c>
      <c r="H54" s="34"/>
      <c r="I54" s="36" t="str">
        <f aca="true">IF(A54="","",IF(H54&lt;&gt;"","Betalt",IF(TODAY()&gt;G54,"Forfalden","Afventer")))</f>
        <v/>
      </c>
    </row>
    <row r="55" customFormat="false" ht="15" hidden="false" customHeight="false" outlineLevel="0" collapsed="false">
      <c r="A55" s="19"/>
      <c r="B55" s="34"/>
      <c r="C55" s="19"/>
      <c r="D55" s="26"/>
      <c r="E55" s="27" t="str">
        <f aca="false">IF(D55="","",ROUND(D55*Indstillinger!$B$14,2))</f>
        <v/>
      </c>
      <c r="F55" s="27" t="str">
        <f aca="false">IF(D55="","",D55+E55)</f>
        <v/>
      </c>
      <c r="G55" s="35" t="str">
        <f aca="false">IF(B55="","",B55+Indstillinger!$B$13)</f>
        <v/>
      </c>
      <c r="H55" s="34"/>
      <c r="I55" s="36" t="str">
        <f aca="true">IF(A55="","",IF(H55&lt;&gt;"","Betalt",IF(TODAY()&gt;G55,"Forfalden","Afventer")))</f>
        <v/>
      </c>
    </row>
    <row r="56" customFormat="false" ht="15" hidden="false" customHeight="false" outlineLevel="0" collapsed="false">
      <c r="A56" s="19"/>
      <c r="B56" s="34"/>
      <c r="C56" s="19"/>
      <c r="D56" s="26"/>
      <c r="E56" s="27" t="str">
        <f aca="false">IF(D56="","",ROUND(D56*Indstillinger!$B$14,2))</f>
        <v/>
      </c>
      <c r="F56" s="27" t="str">
        <f aca="false">IF(D56="","",D56+E56)</f>
        <v/>
      </c>
      <c r="G56" s="35" t="str">
        <f aca="false">IF(B56="","",B56+Indstillinger!$B$13)</f>
        <v/>
      </c>
      <c r="H56" s="34"/>
      <c r="I56" s="36" t="str">
        <f aca="true">IF(A56="","",IF(H56&lt;&gt;"","Betalt",IF(TODAY()&gt;G56,"Forfalden","Afventer")))</f>
        <v/>
      </c>
    </row>
    <row r="57" customFormat="false" ht="15" hidden="false" customHeight="false" outlineLevel="0" collapsed="false">
      <c r="A57" s="19"/>
      <c r="B57" s="34"/>
      <c r="C57" s="19"/>
      <c r="D57" s="26"/>
      <c r="E57" s="27" t="str">
        <f aca="false">IF(D57="","",ROUND(D57*Indstillinger!$B$14,2))</f>
        <v/>
      </c>
      <c r="F57" s="27" t="str">
        <f aca="false">IF(D57="","",D57+E57)</f>
        <v/>
      </c>
      <c r="G57" s="35" t="str">
        <f aca="false">IF(B57="","",B57+Indstillinger!$B$13)</f>
        <v/>
      </c>
      <c r="H57" s="34"/>
      <c r="I57" s="36" t="str">
        <f aca="true">IF(A57="","",IF(H57&lt;&gt;"","Betalt",IF(TODAY()&gt;G57,"Forfalden","Afventer")))</f>
        <v/>
      </c>
    </row>
    <row r="58" customFormat="false" ht="15" hidden="false" customHeight="false" outlineLevel="0" collapsed="false">
      <c r="A58" s="19"/>
      <c r="B58" s="34"/>
      <c r="C58" s="19"/>
      <c r="D58" s="26"/>
      <c r="E58" s="27" t="str">
        <f aca="false">IF(D58="","",ROUND(D58*Indstillinger!$B$14,2))</f>
        <v/>
      </c>
      <c r="F58" s="27" t="str">
        <f aca="false">IF(D58="","",D58+E58)</f>
        <v/>
      </c>
      <c r="G58" s="35" t="str">
        <f aca="false">IF(B58="","",B58+Indstillinger!$B$13)</f>
        <v/>
      </c>
      <c r="H58" s="34"/>
      <c r="I58" s="36" t="str">
        <f aca="true">IF(A58="","",IF(H58&lt;&gt;"","Betalt",IF(TODAY()&gt;G58,"Forfalden","Afventer")))</f>
        <v/>
      </c>
    </row>
    <row r="59" customFormat="false" ht="15" hidden="false" customHeight="false" outlineLevel="0" collapsed="false">
      <c r="A59" s="19"/>
      <c r="B59" s="34"/>
      <c r="C59" s="19"/>
      <c r="D59" s="26"/>
      <c r="E59" s="27" t="str">
        <f aca="false">IF(D59="","",ROUND(D59*Indstillinger!$B$14,2))</f>
        <v/>
      </c>
      <c r="F59" s="27" t="str">
        <f aca="false">IF(D59="","",D59+E59)</f>
        <v/>
      </c>
      <c r="G59" s="35" t="str">
        <f aca="false">IF(B59="","",B59+Indstillinger!$B$13)</f>
        <v/>
      </c>
      <c r="H59" s="34"/>
      <c r="I59" s="36" t="str">
        <f aca="true">IF(A59="","",IF(H59&lt;&gt;"","Betalt",IF(TODAY()&gt;G59,"Forfalden","Afventer")))</f>
        <v/>
      </c>
    </row>
    <row r="60" customFormat="false" ht="15" hidden="false" customHeight="false" outlineLevel="0" collapsed="false">
      <c r="A60" s="19"/>
      <c r="B60" s="34"/>
      <c r="C60" s="19"/>
      <c r="D60" s="26"/>
      <c r="E60" s="27" t="str">
        <f aca="false">IF(D60="","",ROUND(D60*Indstillinger!$B$14,2))</f>
        <v/>
      </c>
      <c r="F60" s="27" t="str">
        <f aca="false">IF(D60="","",D60+E60)</f>
        <v/>
      </c>
      <c r="G60" s="35" t="str">
        <f aca="false">IF(B60="","",B60+Indstillinger!$B$13)</f>
        <v/>
      </c>
      <c r="H60" s="34"/>
      <c r="I60" s="36" t="str">
        <f aca="true">IF(A60="","",IF(H60&lt;&gt;"","Betalt",IF(TODAY()&gt;G60,"Forfalden","Afventer")))</f>
        <v/>
      </c>
    </row>
    <row r="61" customFormat="false" ht="15" hidden="false" customHeight="false" outlineLevel="0" collapsed="false">
      <c r="A61" s="19"/>
      <c r="B61" s="34"/>
      <c r="C61" s="19"/>
      <c r="D61" s="26"/>
      <c r="E61" s="27" t="str">
        <f aca="false">IF(D61="","",ROUND(D61*Indstillinger!$B$14,2))</f>
        <v/>
      </c>
      <c r="F61" s="27" t="str">
        <f aca="false">IF(D61="","",D61+E61)</f>
        <v/>
      </c>
      <c r="G61" s="35" t="str">
        <f aca="false">IF(B61="","",B61+Indstillinger!$B$13)</f>
        <v/>
      </c>
      <c r="H61" s="34"/>
      <c r="I61" s="36" t="str">
        <f aca="true">IF(A61="","",IF(H61&lt;&gt;"","Betalt",IF(TODAY()&gt;G61,"Forfalden","Afventer")))</f>
        <v/>
      </c>
    </row>
    <row r="62" customFormat="false" ht="15" hidden="false" customHeight="false" outlineLevel="0" collapsed="false">
      <c r="A62" s="19"/>
      <c r="B62" s="34"/>
      <c r="C62" s="19"/>
      <c r="D62" s="26"/>
      <c r="E62" s="27" t="str">
        <f aca="false">IF(D62="","",ROUND(D62*Indstillinger!$B$14,2))</f>
        <v/>
      </c>
      <c r="F62" s="27" t="str">
        <f aca="false">IF(D62="","",D62+E62)</f>
        <v/>
      </c>
      <c r="G62" s="35" t="str">
        <f aca="false">IF(B62="","",B62+Indstillinger!$B$13)</f>
        <v/>
      </c>
      <c r="H62" s="34"/>
      <c r="I62" s="36" t="str">
        <f aca="true">IF(A62="","",IF(H62&lt;&gt;"","Betalt",IF(TODAY()&gt;G62,"Forfalden","Afventer")))</f>
        <v/>
      </c>
    </row>
    <row r="63" customFormat="false" ht="15" hidden="false" customHeight="false" outlineLevel="0" collapsed="false">
      <c r="A63" s="19"/>
      <c r="B63" s="34"/>
      <c r="C63" s="19"/>
      <c r="D63" s="26"/>
      <c r="E63" s="27" t="str">
        <f aca="false">IF(D63="","",ROUND(D63*Indstillinger!$B$14,2))</f>
        <v/>
      </c>
      <c r="F63" s="27" t="str">
        <f aca="false">IF(D63="","",D63+E63)</f>
        <v/>
      </c>
      <c r="G63" s="35" t="str">
        <f aca="false">IF(B63="","",B63+Indstillinger!$B$13)</f>
        <v/>
      </c>
      <c r="H63" s="34"/>
      <c r="I63" s="36" t="str">
        <f aca="true">IF(A63="","",IF(H63&lt;&gt;"","Betalt",IF(TODAY()&gt;G63,"Forfalden","Afventer")))</f>
        <v/>
      </c>
    </row>
    <row r="64" customFormat="false" ht="15" hidden="false" customHeight="false" outlineLevel="0" collapsed="false">
      <c r="A64" s="19"/>
      <c r="B64" s="34"/>
      <c r="C64" s="19"/>
      <c r="D64" s="26"/>
      <c r="E64" s="27" t="str">
        <f aca="false">IF(D64="","",ROUND(D64*Indstillinger!$B$14,2))</f>
        <v/>
      </c>
      <c r="F64" s="27" t="str">
        <f aca="false">IF(D64="","",D64+E64)</f>
        <v/>
      </c>
      <c r="G64" s="35" t="str">
        <f aca="false">IF(B64="","",B64+Indstillinger!$B$13)</f>
        <v/>
      </c>
      <c r="H64" s="34"/>
      <c r="I64" s="36" t="str">
        <f aca="true">IF(A64="","",IF(H64&lt;&gt;"","Betalt",IF(TODAY()&gt;G64,"Forfalden","Afventer")))</f>
        <v/>
      </c>
    </row>
    <row r="65" customFormat="false" ht="15" hidden="false" customHeight="false" outlineLevel="0" collapsed="false">
      <c r="A65" s="19"/>
      <c r="B65" s="34"/>
      <c r="C65" s="19"/>
      <c r="D65" s="26"/>
      <c r="E65" s="27" t="str">
        <f aca="false">IF(D65="","",ROUND(D65*Indstillinger!$B$14,2))</f>
        <v/>
      </c>
      <c r="F65" s="27" t="str">
        <f aca="false">IF(D65="","",D65+E65)</f>
        <v/>
      </c>
      <c r="G65" s="35" t="str">
        <f aca="false">IF(B65="","",B65+Indstillinger!$B$13)</f>
        <v/>
      </c>
      <c r="H65" s="34"/>
      <c r="I65" s="36" t="str">
        <f aca="true">IF(A65="","",IF(H65&lt;&gt;"","Betalt",IF(TODAY()&gt;G65,"Forfalden","Afventer")))</f>
        <v/>
      </c>
    </row>
    <row r="66" customFormat="false" ht="15" hidden="false" customHeight="false" outlineLevel="0" collapsed="false">
      <c r="A66" s="19"/>
      <c r="B66" s="34"/>
      <c r="C66" s="19"/>
      <c r="D66" s="26"/>
      <c r="E66" s="27" t="str">
        <f aca="false">IF(D66="","",ROUND(D66*Indstillinger!$B$14,2))</f>
        <v/>
      </c>
      <c r="F66" s="27" t="str">
        <f aca="false">IF(D66="","",D66+E66)</f>
        <v/>
      </c>
      <c r="G66" s="35" t="str">
        <f aca="false">IF(B66="","",B66+Indstillinger!$B$13)</f>
        <v/>
      </c>
      <c r="H66" s="34"/>
      <c r="I66" s="36" t="str">
        <f aca="true">IF(A66="","",IF(H66&lt;&gt;"","Betalt",IF(TODAY()&gt;G66,"Forfalden","Afventer")))</f>
        <v/>
      </c>
    </row>
    <row r="67" customFormat="false" ht="15" hidden="false" customHeight="false" outlineLevel="0" collapsed="false">
      <c r="A67" s="19"/>
      <c r="B67" s="34"/>
      <c r="C67" s="19"/>
      <c r="D67" s="26"/>
      <c r="E67" s="27" t="str">
        <f aca="false">IF(D67="","",ROUND(D67*Indstillinger!$B$14,2))</f>
        <v/>
      </c>
      <c r="F67" s="27" t="str">
        <f aca="false">IF(D67="","",D67+E67)</f>
        <v/>
      </c>
      <c r="G67" s="35" t="str">
        <f aca="false">IF(B67="","",B67+Indstillinger!$B$13)</f>
        <v/>
      </c>
      <c r="H67" s="34"/>
      <c r="I67" s="36" t="str">
        <f aca="true">IF(A67="","",IF(H67&lt;&gt;"","Betalt",IF(TODAY()&gt;G67,"Forfalden","Afventer")))</f>
        <v/>
      </c>
    </row>
    <row r="68" customFormat="false" ht="15" hidden="false" customHeight="false" outlineLevel="0" collapsed="false">
      <c r="A68" s="19"/>
      <c r="B68" s="34"/>
      <c r="C68" s="19"/>
      <c r="D68" s="26"/>
      <c r="E68" s="27" t="str">
        <f aca="false">IF(D68="","",ROUND(D68*Indstillinger!$B$14,2))</f>
        <v/>
      </c>
      <c r="F68" s="27" t="str">
        <f aca="false">IF(D68="","",D68+E68)</f>
        <v/>
      </c>
      <c r="G68" s="35" t="str">
        <f aca="false">IF(B68="","",B68+Indstillinger!$B$13)</f>
        <v/>
      </c>
      <c r="H68" s="34"/>
      <c r="I68" s="36" t="str">
        <f aca="true">IF(A68="","",IF(H68&lt;&gt;"","Betalt",IF(TODAY()&gt;G68,"Forfalden","Afventer")))</f>
        <v/>
      </c>
    </row>
    <row r="69" customFormat="false" ht="15" hidden="false" customHeight="false" outlineLevel="0" collapsed="false">
      <c r="A69" s="19"/>
      <c r="B69" s="34"/>
      <c r="C69" s="19"/>
      <c r="D69" s="26"/>
      <c r="E69" s="27" t="str">
        <f aca="false">IF(D69="","",ROUND(D69*Indstillinger!$B$14,2))</f>
        <v/>
      </c>
      <c r="F69" s="27" t="str">
        <f aca="false">IF(D69="","",D69+E69)</f>
        <v/>
      </c>
      <c r="G69" s="35" t="str">
        <f aca="false">IF(B69="","",B69+Indstillinger!$B$13)</f>
        <v/>
      </c>
      <c r="H69" s="34"/>
      <c r="I69" s="36" t="str">
        <f aca="true">IF(A69="","",IF(H69&lt;&gt;"","Betalt",IF(TODAY()&gt;G69,"Forfalden","Afventer")))</f>
        <v/>
      </c>
    </row>
    <row r="70" customFormat="false" ht="15" hidden="false" customHeight="false" outlineLevel="0" collapsed="false">
      <c r="A70" s="19"/>
      <c r="B70" s="34"/>
      <c r="C70" s="19"/>
      <c r="D70" s="26"/>
      <c r="E70" s="27" t="str">
        <f aca="false">IF(D70="","",ROUND(D70*Indstillinger!$B$14,2))</f>
        <v/>
      </c>
      <c r="F70" s="27" t="str">
        <f aca="false">IF(D70="","",D70+E70)</f>
        <v/>
      </c>
      <c r="G70" s="35" t="str">
        <f aca="false">IF(B70="","",B70+Indstillinger!$B$13)</f>
        <v/>
      </c>
      <c r="H70" s="34"/>
      <c r="I70" s="36" t="str">
        <f aca="true">IF(A70="","",IF(H70&lt;&gt;"","Betalt",IF(TODAY()&gt;G70,"Forfalden","Afventer")))</f>
        <v/>
      </c>
    </row>
    <row r="71" customFormat="false" ht="15" hidden="false" customHeight="false" outlineLevel="0" collapsed="false">
      <c r="A71" s="19"/>
      <c r="B71" s="34"/>
      <c r="C71" s="19"/>
      <c r="D71" s="26"/>
      <c r="E71" s="27" t="str">
        <f aca="false">IF(D71="","",ROUND(D71*Indstillinger!$B$14,2))</f>
        <v/>
      </c>
      <c r="F71" s="27" t="str">
        <f aca="false">IF(D71="","",D71+E71)</f>
        <v/>
      </c>
      <c r="G71" s="35" t="str">
        <f aca="false">IF(B71="","",B71+Indstillinger!$B$13)</f>
        <v/>
      </c>
      <c r="H71" s="34"/>
      <c r="I71" s="36" t="str">
        <f aca="true">IF(A71="","",IF(H71&lt;&gt;"","Betalt",IF(TODAY()&gt;G71,"Forfalden","Afventer")))</f>
        <v/>
      </c>
    </row>
    <row r="72" customFormat="false" ht="15" hidden="false" customHeight="false" outlineLevel="0" collapsed="false">
      <c r="A72" s="19"/>
      <c r="B72" s="34"/>
      <c r="C72" s="19"/>
      <c r="D72" s="26"/>
      <c r="E72" s="27" t="str">
        <f aca="false">IF(D72="","",ROUND(D72*Indstillinger!$B$14,2))</f>
        <v/>
      </c>
      <c r="F72" s="27" t="str">
        <f aca="false">IF(D72="","",D72+E72)</f>
        <v/>
      </c>
      <c r="G72" s="35" t="str">
        <f aca="false">IF(B72="","",B72+Indstillinger!$B$13)</f>
        <v/>
      </c>
      <c r="H72" s="34"/>
      <c r="I72" s="36" t="str">
        <f aca="true">IF(A72="","",IF(H72&lt;&gt;"","Betalt",IF(TODAY()&gt;G72,"Forfalden","Afventer")))</f>
        <v/>
      </c>
    </row>
    <row r="73" customFormat="false" ht="15" hidden="false" customHeight="false" outlineLevel="0" collapsed="false">
      <c r="A73" s="19"/>
      <c r="B73" s="34"/>
      <c r="C73" s="19"/>
      <c r="D73" s="26"/>
      <c r="E73" s="27" t="str">
        <f aca="false">IF(D73="","",ROUND(D73*Indstillinger!$B$14,2))</f>
        <v/>
      </c>
      <c r="F73" s="27" t="str">
        <f aca="false">IF(D73="","",D73+E73)</f>
        <v/>
      </c>
      <c r="G73" s="35" t="str">
        <f aca="false">IF(B73="","",B73+Indstillinger!$B$13)</f>
        <v/>
      </c>
      <c r="H73" s="34"/>
      <c r="I73" s="36" t="str">
        <f aca="true">IF(A73="","",IF(H73&lt;&gt;"","Betalt",IF(TODAY()&gt;G73,"Forfalden","Afventer")))</f>
        <v/>
      </c>
    </row>
    <row r="74" customFormat="false" ht="15" hidden="false" customHeight="false" outlineLevel="0" collapsed="false">
      <c r="A74" s="19"/>
      <c r="B74" s="34"/>
      <c r="C74" s="19"/>
      <c r="D74" s="26"/>
      <c r="E74" s="27" t="str">
        <f aca="false">IF(D74="","",ROUND(D74*Indstillinger!$B$14,2))</f>
        <v/>
      </c>
      <c r="F74" s="27" t="str">
        <f aca="false">IF(D74="","",D74+E74)</f>
        <v/>
      </c>
      <c r="G74" s="35" t="str">
        <f aca="false">IF(B74="","",B74+Indstillinger!$B$13)</f>
        <v/>
      </c>
      <c r="H74" s="34"/>
      <c r="I74" s="36" t="str">
        <f aca="true">IF(A74="","",IF(H74&lt;&gt;"","Betalt",IF(TODAY()&gt;G74,"Forfalden","Afventer")))</f>
        <v/>
      </c>
    </row>
    <row r="75" customFormat="false" ht="15" hidden="false" customHeight="false" outlineLevel="0" collapsed="false">
      <c r="A75" s="19"/>
      <c r="B75" s="34"/>
      <c r="C75" s="19"/>
      <c r="D75" s="26"/>
      <c r="E75" s="27" t="str">
        <f aca="false">IF(D75="","",ROUND(D75*Indstillinger!$B$14,2))</f>
        <v/>
      </c>
      <c r="F75" s="27" t="str">
        <f aca="false">IF(D75="","",D75+E75)</f>
        <v/>
      </c>
      <c r="G75" s="35" t="str">
        <f aca="false">IF(B75="","",B75+Indstillinger!$B$13)</f>
        <v/>
      </c>
      <c r="H75" s="34"/>
      <c r="I75" s="36" t="str">
        <f aca="true">IF(A75="","",IF(H75&lt;&gt;"","Betalt",IF(TODAY()&gt;G75,"Forfalden","Afventer")))</f>
        <v/>
      </c>
    </row>
    <row r="76" customFormat="false" ht="15" hidden="false" customHeight="false" outlineLevel="0" collapsed="false">
      <c r="A76" s="19"/>
      <c r="B76" s="34"/>
      <c r="C76" s="19"/>
      <c r="D76" s="26"/>
      <c r="E76" s="27" t="str">
        <f aca="false">IF(D76="","",ROUND(D76*Indstillinger!$B$14,2))</f>
        <v/>
      </c>
      <c r="F76" s="27" t="str">
        <f aca="false">IF(D76="","",D76+E76)</f>
        <v/>
      </c>
      <c r="G76" s="35" t="str">
        <f aca="false">IF(B76="","",B76+Indstillinger!$B$13)</f>
        <v/>
      </c>
      <c r="H76" s="34"/>
      <c r="I76" s="36" t="str">
        <f aca="true">IF(A76="","",IF(H76&lt;&gt;"","Betalt",IF(TODAY()&gt;G76,"Forfalden","Afventer")))</f>
        <v/>
      </c>
    </row>
    <row r="77" customFormat="false" ht="15" hidden="false" customHeight="false" outlineLevel="0" collapsed="false">
      <c r="A77" s="19"/>
      <c r="B77" s="34"/>
      <c r="C77" s="19"/>
      <c r="D77" s="26"/>
      <c r="E77" s="27" t="str">
        <f aca="false">IF(D77="","",ROUND(D77*Indstillinger!$B$14,2))</f>
        <v/>
      </c>
      <c r="F77" s="27" t="str">
        <f aca="false">IF(D77="","",D77+E77)</f>
        <v/>
      </c>
      <c r="G77" s="35" t="str">
        <f aca="false">IF(B77="","",B77+Indstillinger!$B$13)</f>
        <v/>
      </c>
      <c r="H77" s="34"/>
      <c r="I77" s="36" t="str">
        <f aca="true">IF(A77="","",IF(H77&lt;&gt;"","Betalt",IF(TODAY()&gt;G77,"Forfalden","Afventer")))</f>
        <v/>
      </c>
    </row>
    <row r="78" customFormat="false" ht="15" hidden="false" customHeight="false" outlineLevel="0" collapsed="false">
      <c r="A78" s="19"/>
      <c r="B78" s="34"/>
      <c r="C78" s="19"/>
      <c r="D78" s="26"/>
      <c r="E78" s="27" t="str">
        <f aca="false">IF(D78="","",ROUND(D78*Indstillinger!$B$14,2))</f>
        <v/>
      </c>
      <c r="F78" s="27" t="str">
        <f aca="false">IF(D78="","",D78+E78)</f>
        <v/>
      </c>
      <c r="G78" s="35" t="str">
        <f aca="false">IF(B78="","",B78+Indstillinger!$B$13)</f>
        <v/>
      </c>
      <c r="H78" s="34"/>
      <c r="I78" s="36" t="str">
        <f aca="true">IF(A78="","",IF(H78&lt;&gt;"","Betalt",IF(TODAY()&gt;G78,"Forfalden","Afventer")))</f>
        <v/>
      </c>
    </row>
    <row r="79" customFormat="false" ht="15" hidden="false" customHeight="false" outlineLevel="0" collapsed="false">
      <c r="A79" s="19"/>
      <c r="B79" s="34"/>
      <c r="C79" s="19"/>
      <c r="D79" s="26"/>
      <c r="E79" s="27" t="str">
        <f aca="false">IF(D79="","",ROUND(D79*Indstillinger!$B$14,2))</f>
        <v/>
      </c>
      <c r="F79" s="27" t="str">
        <f aca="false">IF(D79="","",D79+E79)</f>
        <v/>
      </c>
      <c r="G79" s="35" t="str">
        <f aca="false">IF(B79="","",B79+Indstillinger!$B$13)</f>
        <v/>
      </c>
      <c r="H79" s="34"/>
      <c r="I79" s="36" t="str">
        <f aca="true">IF(A79="","",IF(H79&lt;&gt;"","Betalt",IF(TODAY()&gt;G79,"Forfalden","Afventer")))</f>
        <v/>
      </c>
    </row>
    <row r="80" customFormat="false" ht="15" hidden="false" customHeight="false" outlineLevel="0" collapsed="false">
      <c r="A80" s="19"/>
      <c r="B80" s="34"/>
      <c r="C80" s="19"/>
      <c r="D80" s="26"/>
      <c r="E80" s="27" t="str">
        <f aca="false">IF(D80="","",ROUND(D80*Indstillinger!$B$14,2))</f>
        <v/>
      </c>
      <c r="F80" s="27" t="str">
        <f aca="false">IF(D80="","",D80+E80)</f>
        <v/>
      </c>
      <c r="G80" s="35" t="str">
        <f aca="false">IF(B80="","",B80+Indstillinger!$B$13)</f>
        <v/>
      </c>
      <c r="H80" s="34"/>
      <c r="I80" s="36" t="str">
        <f aca="true">IF(A80="","",IF(H80&lt;&gt;"","Betalt",IF(TODAY()&gt;G80,"Forfalden","Afventer")))</f>
        <v/>
      </c>
    </row>
    <row r="81" customFormat="false" ht="15" hidden="false" customHeight="false" outlineLevel="0" collapsed="false">
      <c r="A81" s="19"/>
      <c r="B81" s="34"/>
      <c r="C81" s="19"/>
      <c r="D81" s="26"/>
      <c r="E81" s="27" t="str">
        <f aca="false">IF(D81="","",ROUND(D81*Indstillinger!$B$14,2))</f>
        <v/>
      </c>
      <c r="F81" s="27" t="str">
        <f aca="false">IF(D81="","",D81+E81)</f>
        <v/>
      </c>
      <c r="G81" s="35" t="str">
        <f aca="false">IF(B81="","",B81+Indstillinger!$B$13)</f>
        <v/>
      </c>
      <c r="H81" s="34"/>
      <c r="I81" s="36" t="str">
        <f aca="true">IF(A81="","",IF(H81&lt;&gt;"","Betalt",IF(TODAY()&gt;G81,"Forfalden","Afventer")))</f>
        <v/>
      </c>
    </row>
    <row r="82" customFormat="false" ht="15" hidden="false" customHeight="false" outlineLevel="0" collapsed="false">
      <c r="A82" s="19"/>
      <c r="B82" s="34"/>
      <c r="C82" s="19"/>
      <c r="D82" s="26"/>
      <c r="E82" s="27" t="str">
        <f aca="false">IF(D82="","",ROUND(D82*Indstillinger!$B$14,2))</f>
        <v/>
      </c>
      <c r="F82" s="27" t="str">
        <f aca="false">IF(D82="","",D82+E82)</f>
        <v/>
      </c>
      <c r="G82" s="35" t="str">
        <f aca="false">IF(B82="","",B82+Indstillinger!$B$13)</f>
        <v/>
      </c>
      <c r="H82" s="34"/>
      <c r="I82" s="36" t="str">
        <f aca="true">IF(A82="","",IF(H82&lt;&gt;"","Betalt",IF(TODAY()&gt;G82,"Forfalden","Afventer")))</f>
        <v/>
      </c>
    </row>
    <row r="83" customFormat="false" ht="15" hidden="false" customHeight="false" outlineLevel="0" collapsed="false">
      <c r="A83" s="19"/>
      <c r="B83" s="34"/>
      <c r="C83" s="19"/>
      <c r="D83" s="26"/>
      <c r="E83" s="27" t="str">
        <f aca="false">IF(D83="","",ROUND(D83*Indstillinger!$B$14,2))</f>
        <v/>
      </c>
      <c r="F83" s="27" t="str">
        <f aca="false">IF(D83="","",D83+E83)</f>
        <v/>
      </c>
      <c r="G83" s="35" t="str">
        <f aca="false">IF(B83="","",B83+Indstillinger!$B$13)</f>
        <v/>
      </c>
      <c r="H83" s="34"/>
      <c r="I83" s="36" t="str">
        <f aca="true">IF(A83="","",IF(H83&lt;&gt;"","Betalt",IF(TODAY()&gt;G83,"Forfalden","Afventer")))</f>
        <v/>
      </c>
    </row>
    <row r="84" customFormat="false" ht="15" hidden="false" customHeight="false" outlineLevel="0" collapsed="false">
      <c r="A84" s="19"/>
      <c r="B84" s="34"/>
      <c r="C84" s="19"/>
      <c r="D84" s="26"/>
      <c r="E84" s="27" t="str">
        <f aca="false">IF(D84="","",ROUND(D84*Indstillinger!$B$14,2))</f>
        <v/>
      </c>
      <c r="F84" s="27" t="str">
        <f aca="false">IF(D84="","",D84+E84)</f>
        <v/>
      </c>
      <c r="G84" s="35" t="str">
        <f aca="false">IF(B84="","",B84+Indstillinger!$B$13)</f>
        <v/>
      </c>
      <c r="H84" s="34"/>
      <c r="I84" s="36" t="str">
        <f aca="true">IF(A84="","",IF(H84&lt;&gt;"","Betalt",IF(TODAY()&gt;G84,"Forfalden","Afventer")))</f>
        <v/>
      </c>
    </row>
    <row r="85" customFormat="false" ht="15" hidden="false" customHeight="false" outlineLevel="0" collapsed="false">
      <c r="A85" s="19"/>
      <c r="B85" s="34"/>
      <c r="C85" s="19"/>
      <c r="D85" s="26"/>
      <c r="E85" s="27" t="str">
        <f aca="false">IF(D85="","",ROUND(D85*Indstillinger!$B$14,2))</f>
        <v/>
      </c>
      <c r="F85" s="27" t="str">
        <f aca="false">IF(D85="","",D85+E85)</f>
        <v/>
      </c>
      <c r="G85" s="35" t="str">
        <f aca="false">IF(B85="","",B85+Indstillinger!$B$13)</f>
        <v/>
      </c>
      <c r="H85" s="34"/>
      <c r="I85" s="36" t="str">
        <f aca="true">IF(A85="","",IF(H85&lt;&gt;"","Betalt",IF(TODAY()&gt;G85,"Forfalden","Afventer")))</f>
        <v/>
      </c>
    </row>
    <row r="86" customFormat="false" ht="15" hidden="false" customHeight="false" outlineLevel="0" collapsed="false">
      <c r="A86" s="19"/>
      <c r="B86" s="34"/>
      <c r="C86" s="19"/>
      <c r="D86" s="26"/>
      <c r="E86" s="27" t="str">
        <f aca="false">IF(D86="","",ROUND(D86*Indstillinger!$B$14,2))</f>
        <v/>
      </c>
      <c r="F86" s="27" t="str">
        <f aca="false">IF(D86="","",D86+E86)</f>
        <v/>
      </c>
      <c r="G86" s="35" t="str">
        <f aca="false">IF(B86="","",B86+Indstillinger!$B$13)</f>
        <v/>
      </c>
      <c r="H86" s="34"/>
      <c r="I86" s="36" t="str">
        <f aca="true">IF(A86="","",IF(H86&lt;&gt;"","Betalt",IF(TODAY()&gt;G86,"Forfalden","Afventer")))</f>
        <v/>
      </c>
    </row>
    <row r="87" customFormat="false" ht="15" hidden="false" customHeight="false" outlineLevel="0" collapsed="false">
      <c r="A87" s="19"/>
      <c r="B87" s="34"/>
      <c r="C87" s="19"/>
      <c r="D87" s="26"/>
      <c r="E87" s="27" t="str">
        <f aca="false">IF(D87="","",ROUND(D87*Indstillinger!$B$14,2))</f>
        <v/>
      </c>
      <c r="F87" s="27" t="str">
        <f aca="false">IF(D87="","",D87+E87)</f>
        <v/>
      </c>
      <c r="G87" s="35" t="str">
        <f aca="false">IF(B87="","",B87+Indstillinger!$B$13)</f>
        <v/>
      </c>
      <c r="H87" s="34"/>
      <c r="I87" s="36" t="str">
        <f aca="true">IF(A87="","",IF(H87&lt;&gt;"","Betalt",IF(TODAY()&gt;G87,"Forfalden","Afventer")))</f>
        <v/>
      </c>
    </row>
    <row r="88" customFormat="false" ht="15" hidden="false" customHeight="false" outlineLevel="0" collapsed="false">
      <c r="A88" s="19"/>
      <c r="B88" s="34"/>
      <c r="C88" s="19"/>
      <c r="D88" s="26"/>
      <c r="E88" s="27" t="str">
        <f aca="false">IF(D88="","",ROUND(D88*Indstillinger!$B$14,2))</f>
        <v/>
      </c>
      <c r="F88" s="27" t="str">
        <f aca="false">IF(D88="","",D88+E88)</f>
        <v/>
      </c>
      <c r="G88" s="35" t="str">
        <f aca="false">IF(B88="","",B88+Indstillinger!$B$13)</f>
        <v/>
      </c>
      <c r="H88" s="34"/>
      <c r="I88" s="36" t="str">
        <f aca="true">IF(A88="","",IF(H88&lt;&gt;"","Betalt",IF(TODAY()&gt;G88,"Forfalden","Afventer")))</f>
        <v/>
      </c>
    </row>
    <row r="89" customFormat="false" ht="15" hidden="false" customHeight="false" outlineLevel="0" collapsed="false">
      <c r="A89" s="19"/>
      <c r="B89" s="34"/>
      <c r="C89" s="19"/>
      <c r="D89" s="26"/>
      <c r="E89" s="27" t="str">
        <f aca="false">IF(D89="","",ROUND(D89*Indstillinger!$B$14,2))</f>
        <v/>
      </c>
      <c r="F89" s="27" t="str">
        <f aca="false">IF(D89="","",D89+E89)</f>
        <v/>
      </c>
      <c r="G89" s="35" t="str">
        <f aca="false">IF(B89="","",B89+Indstillinger!$B$13)</f>
        <v/>
      </c>
      <c r="H89" s="34"/>
      <c r="I89" s="36" t="str">
        <f aca="true">IF(A89="","",IF(H89&lt;&gt;"","Betalt",IF(TODAY()&gt;G89,"Forfalden","Afventer")))</f>
        <v/>
      </c>
    </row>
    <row r="90" customFormat="false" ht="15" hidden="false" customHeight="false" outlineLevel="0" collapsed="false">
      <c r="A90" s="19"/>
      <c r="B90" s="34"/>
      <c r="C90" s="19"/>
      <c r="D90" s="26"/>
      <c r="E90" s="27" t="str">
        <f aca="false">IF(D90="","",ROUND(D90*Indstillinger!$B$14,2))</f>
        <v/>
      </c>
      <c r="F90" s="27" t="str">
        <f aca="false">IF(D90="","",D90+E90)</f>
        <v/>
      </c>
      <c r="G90" s="35" t="str">
        <f aca="false">IF(B90="","",B90+Indstillinger!$B$13)</f>
        <v/>
      </c>
      <c r="H90" s="34"/>
      <c r="I90" s="36" t="str">
        <f aca="true">IF(A90="","",IF(H90&lt;&gt;"","Betalt",IF(TODAY()&gt;G90,"Forfalden","Afventer")))</f>
        <v/>
      </c>
    </row>
    <row r="91" customFormat="false" ht="15" hidden="false" customHeight="false" outlineLevel="0" collapsed="false">
      <c r="A91" s="19"/>
      <c r="B91" s="34"/>
      <c r="C91" s="19"/>
      <c r="D91" s="26"/>
      <c r="E91" s="27" t="str">
        <f aca="false">IF(D91="","",ROUND(D91*Indstillinger!$B$14,2))</f>
        <v/>
      </c>
      <c r="F91" s="27" t="str">
        <f aca="false">IF(D91="","",D91+E91)</f>
        <v/>
      </c>
      <c r="G91" s="35" t="str">
        <f aca="false">IF(B91="","",B91+Indstillinger!$B$13)</f>
        <v/>
      </c>
      <c r="H91" s="34"/>
      <c r="I91" s="36" t="str">
        <f aca="true">IF(A91="","",IF(H91&lt;&gt;"","Betalt",IF(TODAY()&gt;G91,"Forfalden","Afventer")))</f>
        <v/>
      </c>
    </row>
    <row r="92" customFormat="false" ht="15" hidden="false" customHeight="false" outlineLevel="0" collapsed="false">
      <c r="A92" s="19"/>
      <c r="B92" s="34"/>
      <c r="C92" s="19"/>
      <c r="D92" s="26"/>
      <c r="E92" s="27" t="str">
        <f aca="false">IF(D92="","",ROUND(D92*Indstillinger!$B$14,2))</f>
        <v/>
      </c>
      <c r="F92" s="27" t="str">
        <f aca="false">IF(D92="","",D92+E92)</f>
        <v/>
      </c>
      <c r="G92" s="35" t="str">
        <f aca="false">IF(B92="","",B92+Indstillinger!$B$13)</f>
        <v/>
      </c>
      <c r="H92" s="34"/>
      <c r="I92" s="36" t="str">
        <f aca="true">IF(A92="","",IF(H92&lt;&gt;"","Betalt",IF(TODAY()&gt;G92,"Forfalden","Afventer")))</f>
        <v/>
      </c>
    </row>
    <row r="93" customFormat="false" ht="15" hidden="false" customHeight="false" outlineLevel="0" collapsed="false">
      <c r="A93" s="19"/>
      <c r="B93" s="34"/>
      <c r="C93" s="19"/>
      <c r="D93" s="26"/>
      <c r="E93" s="27" t="str">
        <f aca="false">IF(D93="","",ROUND(D93*Indstillinger!$B$14,2))</f>
        <v/>
      </c>
      <c r="F93" s="27" t="str">
        <f aca="false">IF(D93="","",D93+E93)</f>
        <v/>
      </c>
      <c r="G93" s="35" t="str">
        <f aca="false">IF(B93="","",B93+Indstillinger!$B$13)</f>
        <v/>
      </c>
      <c r="H93" s="34"/>
      <c r="I93" s="36" t="str">
        <f aca="true">IF(A93="","",IF(H93&lt;&gt;"","Betalt",IF(TODAY()&gt;G93,"Forfalden","Afventer")))</f>
        <v/>
      </c>
    </row>
    <row r="94" customFormat="false" ht="15" hidden="false" customHeight="false" outlineLevel="0" collapsed="false">
      <c r="A94" s="19"/>
      <c r="B94" s="34"/>
      <c r="C94" s="19"/>
      <c r="D94" s="26"/>
      <c r="E94" s="27" t="str">
        <f aca="false">IF(D94="","",ROUND(D94*Indstillinger!$B$14,2))</f>
        <v/>
      </c>
      <c r="F94" s="27" t="str">
        <f aca="false">IF(D94="","",D94+E94)</f>
        <v/>
      </c>
      <c r="G94" s="35" t="str">
        <f aca="false">IF(B94="","",B94+Indstillinger!$B$13)</f>
        <v/>
      </c>
      <c r="H94" s="34"/>
      <c r="I94" s="36" t="str">
        <f aca="true">IF(A94="","",IF(H94&lt;&gt;"","Betalt",IF(TODAY()&gt;G94,"Forfalden","Afventer")))</f>
        <v/>
      </c>
    </row>
    <row r="95" customFormat="false" ht="15" hidden="false" customHeight="false" outlineLevel="0" collapsed="false">
      <c r="A95" s="19"/>
      <c r="B95" s="34"/>
      <c r="C95" s="19"/>
      <c r="D95" s="26"/>
      <c r="E95" s="27" t="str">
        <f aca="false">IF(D95="","",ROUND(D95*Indstillinger!$B$14,2))</f>
        <v/>
      </c>
      <c r="F95" s="27" t="str">
        <f aca="false">IF(D95="","",D95+E95)</f>
        <v/>
      </c>
      <c r="G95" s="35" t="str">
        <f aca="false">IF(B95="","",B95+Indstillinger!$B$13)</f>
        <v/>
      </c>
      <c r="H95" s="34"/>
      <c r="I95" s="36" t="str">
        <f aca="true">IF(A95="","",IF(H95&lt;&gt;"","Betalt",IF(TODAY()&gt;G95,"Forfalden","Afventer")))</f>
        <v/>
      </c>
    </row>
    <row r="96" customFormat="false" ht="15" hidden="false" customHeight="false" outlineLevel="0" collapsed="false">
      <c r="A96" s="19"/>
      <c r="B96" s="34"/>
      <c r="C96" s="19"/>
      <c r="D96" s="26"/>
      <c r="E96" s="27" t="str">
        <f aca="false">IF(D96="","",ROUND(D96*Indstillinger!$B$14,2))</f>
        <v/>
      </c>
      <c r="F96" s="27" t="str">
        <f aca="false">IF(D96="","",D96+E96)</f>
        <v/>
      </c>
      <c r="G96" s="35" t="str">
        <f aca="false">IF(B96="","",B96+Indstillinger!$B$13)</f>
        <v/>
      </c>
      <c r="H96" s="34"/>
      <c r="I96" s="36" t="str">
        <f aca="true">IF(A96="","",IF(H96&lt;&gt;"","Betalt",IF(TODAY()&gt;G96,"Forfalden","Afventer")))</f>
        <v/>
      </c>
    </row>
    <row r="97" customFormat="false" ht="15" hidden="false" customHeight="false" outlineLevel="0" collapsed="false">
      <c r="A97" s="19"/>
      <c r="B97" s="34"/>
      <c r="C97" s="19"/>
      <c r="D97" s="26"/>
      <c r="E97" s="27" t="str">
        <f aca="false">IF(D97="","",ROUND(D97*Indstillinger!$B$14,2))</f>
        <v/>
      </c>
      <c r="F97" s="27" t="str">
        <f aca="false">IF(D97="","",D97+E97)</f>
        <v/>
      </c>
      <c r="G97" s="35" t="str">
        <f aca="false">IF(B97="","",B97+Indstillinger!$B$13)</f>
        <v/>
      </c>
      <c r="H97" s="34"/>
      <c r="I97" s="36" t="str">
        <f aca="true">IF(A97="","",IF(H97&lt;&gt;"","Betalt",IF(TODAY()&gt;G97,"Forfalden","Afventer")))</f>
        <v/>
      </c>
    </row>
    <row r="98" customFormat="false" ht="15" hidden="false" customHeight="false" outlineLevel="0" collapsed="false">
      <c r="A98" s="19"/>
      <c r="B98" s="34"/>
      <c r="C98" s="19"/>
      <c r="D98" s="26"/>
      <c r="E98" s="27" t="str">
        <f aca="false">IF(D98="","",ROUND(D98*Indstillinger!$B$14,2))</f>
        <v/>
      </c>
      <c r="F98" s="27" t="str">
        <f aca="false">IF(D98="","",D98+E98)</f>
        <v/>
      </c>
      <c r="G98" s="35" t="str">
        <f aca="false">IF(B98="","",B98+Indstillinger!$B$13)</f>
        <v/>
      </c>
      <c r="H98" s="34"/>
      <c r="I98" s="36" t="str">
        <f aca="true">IF(A98="","",IF(H98&lt;&gt;"","Betalt",IF(TODAY()&gt;G98,"Forfalden","Afventer")))</f>
        <v/>
      </c>
    </row>
    <row r="99" customFormat="false" ht="15" hidden="false" customHeight="false" outlineLevel="0" collapsed="false">
      <c r="A99" s="19"/>
      <c r="B99" s="34"/>
      <c r="C99" s="19"/>
      <c r="D99" s="26"/>
      <c r="E99" s="27" t="str">
        <f aca="false">IF(D99="","",ROUND(D99*Indstillinger!$B$14,2))</f>
        <v/>
      </c>
      <c r="F99" s="27" t="str">
        <f aca="false">IF(D99="","",D99+E99)</f>
        <v/>
      </c>
      <c r="G99" s="35" t="str">
        <f aca="false">IF(B99="","",B99+Indstillinger!$B$13)</f>
        <v/>
      </c>
      <c r="H99" s="34"/>
      <c r="I99" s="36" t="str">
        <f aca="true">IF(A99="","",IF(H99&lt;&gt;"","Betalt",IF(TODAY()&gt;G99,"Forfalden","Afventer")))</f>
        <v/>
      </c>
    </row>
    <row r="100" customFormat="false" ht="15" hidden="false" customHeight="false" outlineLevel="0" collapsed="false">
      <c r="A100" s="19"/>
      <c r="B100" s="34"/>
      <c r="C100" s="19"/>
      <c r="D100" s="26"/>
      <c r="E100" s="27" t="str">
        <f aca="false">IF(D100="","",ROUND(D100*Indstillinger!$B$14,2))</f>
        <v/>
      </c>
      <c r="F100" s="27" t="str">
        <f aca="false">IF(D100="","",D100+E100)</f>
        <v/>
      </c>
      <c r="G100" s="35" t="str">
        <f aca="false">IF(B100="","",B100+Indstillinger!$B$13)</f>
        <v/>
      </c>
      <c r="H100" s="34"/>
      <c r="I100" s="36" t="str">
        <f aca="true">IF(A100="","",IF(H100&lt;&gt;"","Betalt",IF(TODAY()&gt;G100,"Forfalden","Afventer")))</f>
        <v/>
      </c>
    </row>
    <row r="101" customFormat="false" ht="15" hidden="false" customHeight="false" outlineLevel="0" collapsed="false">
      <c r="A101" s="19"/>
      <c r="B101" s="34"/>
      <c r="C101" s="19"/>
      <c r="D101" s="26"/>
      <c r="E101" s="27" t="str">
        <f aca="false">IF(D101="","",ROUND(D101*Indstillinger!$B$14,2))</f>
        <v/>
      </c>
      <c r="F101" s="27" t="str">
        <f aca="false">IF(D101="","",D101+E101)</f>
        <v/>
      </c>
      <c r="G101" s="35" t="str">
        <f aca="false">IF(B101="","",B101+Indstillinger!$B$13)</f>
        <v/>
      </c>
      <c r="H101" s="34"/>
      <c r="I101" s="36" t="str">
        <f aca="true">IF(A101="","",IF(H101&lt;&gt;"","Betalt",IF(TODAY()&gt;G101,"Forfalden","Afventer")))</f>
        <v/>
      </c>
    </row>
    <row r="102" customFormat="false" ht="15" hidden="false" customHeight="false" outlineLevel="0" collapsed="false">
      <c r="A102" s="19"/>
      <c r="B102" s="34"/>
      <c r="C102" s="19"/>
      <c r="D102" s="26"/>
      <c r="E102" s="27" t="str">
        <f aca="false">IF(D102="","",ROUND(D102*Indstillinger!$B$14,2))</f>
        <v/>
      </c>
      <c r="F102" s="27" t="str">
        <f aca="false">IF(D102="","",D102+E102)</f>
        <v/>
      </c>
      <c r="G102" s="35" t="str">
        <f aca="false">IF(B102="","",B102+Indstillinger!$B$13)</f>
        <v/>
      </c>
      <c r="H102" s="34"/>
      <c r="I102" s="36" t="str">
        <f aca="true">IF(A102="","",IF(H102&lt;&gt;"","Betalt",IF(TODAY()&gt;G102,"Forfalden","Afventer")))</f>
        <v/>
      </c>
    </row>
    <row r="103" customFormat="false" ht="15" hidden="false" customHeight="false" outlineLevel="0" collapsed="false">
      <c r="A103" s="19"/>
      <c r="B103" s="34"/>
      <c r="C103" s="19"/>
      <c r="D103" s="26"/>
      <c r="E103" s="27" t="str">
        <f aca="false">IF(D103="","",ROUND(D103*Indstillinger!$B$14,2))</f>
        <v/>
      </c>
      <c r="F103" s="27" t="str">
        <f aca="false">IF(D103="","",D103+E103)</f>
        <v/>
      </c>
      <c r="G103" s="35" t="str">
        <f aca="false">IF(B103="","",B103+Indstillinger!$B$13)</f>
        <v/>
      </c>
      <c r="H103" s="34"/>
      <c r="I103" s="36" t="str">
        <f aca="true">IF(A103="","",IF(H103&lt;&gt;"","Betalt",IF(TODAY()&gt;G103,"Forfalden","Afventer")))</f>
        <v/>
      </c>
    </row>
    <row r="104" customFormat="false" ht="15" hidden="false" customHeight="false" outlineLevel="0" collapsed="false">
      <c r="A104" s="19"/>
      <c r="B104" s="34"/>
      <c r="C104" s="19"/>
      <c r="D104" s="26"/>
      <c r="E104" s="27" t="str">
        <f aca="false">IF(D104="","",ROUND(D104*Indstillinger!$B$14,2))</f>
        <v/>
      </c>
      <c r="F104" s="27" t="str">
        <f aca="false">IF(D104="","",D104+E104)</f>
        <v/>
      </c>
      <c r="G104" s="35" t="str">
        <f aca="false">IF(B104="","",B104+Indstillinger!$B$13)</f>
        <v/>
      </c>
      <c r="H104" s="34"/>
      <c r="I104" s="36" t="str">
        <f aca="true">IF(A104="","",IF(H104&lt;&gt;"","Betalt",IF(TODAY()&gt;G104,"Forfalden","Afventer")))</f>
        <v/>
      </c>
    </row>
    <row r="105" customFormat="false" ht="15" hidden="false" customHeight="false" outlineLevel="0" collapsed="false">
      <c r="A105" s="19"/>
      <c r="B105" s="34"/>
      <c r="C105" s="19"/>
      <c r="D105" s="26"/>
      <c r="E105" s="27" t="str">
        <f aca="false">IF(D105="","",ROUND(D105*Indstillinger!$B$14,2))</f>
        <v/>
      </c>
      <c r="F105" s="27" t="str">
        <f aca="false">IF(D105="","",D105+E105)</f>
        <v/>
      </c>
      <c r="G105" s="35" t="str">
        <f aca="false">IF(B105="","",B105+Indstillinger!$B$13)</f>
        <v/>
      </c>
      <c r="H105" s="34"/>
      <c r="I105" s="36" t="str">
        <f aca="true">IF(A105="","",IF(H105&lt;&gt;"","Betalt",IF(TODAY()&gt;G105,"Forfalden","Afventer")))</f>
        <v/>
      </c>
    </row>
    <row r="106" customFormat="false" ht="15" hidden="false" customHeight="false" outlineLevel="0" collapsed="false">
      <c r="A106" s="19"/>
      <c r="B106" s="34"/>
      <c r="C106" s="19"/>
      <c r="D106" s="26"/>
      <c r="E106" s="27" t="str">
        <f aca="false">IF(D106="","",ROUND(D106*Indstillinger!$B$14,2))</f>
        <v/>
      </c>
      <c r="F106" s="27" t="str">
        <f aca="false">IF(D106="","",D106+E106)</f>
        <v/>
      </c>
      <c r="G106" s="35" t="str">
        <f aca="false">IF(B106="","",B106+Indstillinger!$B$13)</f>
        <v/>
      </c>
      <c r="H106" s="34"/>
      <c r="I106" s="36" t="str">
        <f aca="true">IF(A106="","",IF(H106&lt;&gt;"","Betalt",IF(TODAY()&gt;G106,"Forfalden","Afventer")))</f>
        <v/>
      </c>
    </row>
    <row r="107" customFormat="false" ht="15" hidden="false" customHeight="false" outlineLevel="0" collapsed="false">
      <c r="A107" s="19"/>
      <c r="B107" s="34"/>
      <c r="C107" s="19"/>
      <c r="D107" s="26"/>
      <c r="E107" s="27" t="str">
        <f aca="false">IF(D107="","",ROUND(D107*Indstillinger!$B$14,2))</f>
        <v/>
      </c>
      <c r="F107" s="27" t="str">
        <f aca="false">IF(D107="","",D107+E107)</f>
        <v/>
      </c>
      <c r="G107" s="35" t="str">
        <f aca="false">IF(B107="","",B107+Indstillinger!$B$13)</f>
        <v/>
      </c>
      <c r="H107" s="34"/>
      <c r="I107" s="36" t="str">
        <f aca="true">IF(A107="","",IF(H107&lt;&gt;"","Betalt",IF(TODAY()&gt;G107,"Forfalden","Afventer")))</f>
        <v/>
      </c>
    </row>
    <row r="108" customFormat="false" ht="15" hidden="false" customHeight="false" outlineLevel="0" collapsed="false">
      <c r="A108" s="19"/>
      <c r="B108" s="34"/>
      <c r="C108" s="19"/>
      <c r="D108" s="26"/>
      <c r="E108" s="27" t="str">
        <f aca="false">IF(D108="","",ROUND(D108*Indstillinger!$B$14,2))</f>
        <v/>
      </c>
      <c r="F108" s="27" t="str">
        <f aca="false">IF(D108="","",D108+E108)</f>
        <v/>
      </c>
      <c r="G108" s="35" t="str">
        <f aca="false">IF(B108="","",B108+Indstillinger!$B$13)</f>
        <v/>
      </c>
      <c r="H108" s="34"/>
      <c r="I108" s="36" t="str">
        <f aca="true">IF(A108="","",IF(H108&lt;&gt;"","Betalt",IF(TODAY()&gt;G108,"Forfalden","Afventer")))</f>
        <v/>
      </c>
    </row>
    <row r="109" customFormat="false" ht="15" hidden="false" customHeight="false" outlineLevel="0" collapsed="false">
      <c r="A109" s="19"/>
      <c r="B109" s="34"/>
      <c r="C109" s="19"/>
      <c r="D109" s="26"/>
      <c r="E109" s="27" t="str">
        <f aca="false">IF(D109="","",ROUND(D109*Indstillinger!$B$14,2))</f>
        <v/>
      </c>
      <c r="F109" s="27" t="str">
        <f aca="false">IF(D109="","",D109+E109)</f>
        <v/>
      </c>
      <c r="G109" s="35" t="str">
        <f aca="false">IF(B109="","",B109+Indstillinger!$B$13)</f>
        <v/>
      </c>
      <c r="H109" s="34"/>
      <c r="I109" s="36" t="str">
        <f aca="true">IF(A109="","",IF(H109&lt;&gt;"","Betalt",IF(TODAY()&gt;G109,"Forfalden","Afventer")))</f>
        <v/>
      </c>
    </row>
    <row r="110" customFormat="false" ht="15" hidden="false" customHeight="false" outlineLevel="0" collapsed="false">
      <c r="A110" s="19"/>
      <c r="B110" s="34"/>
      <c r="C110" s="19"/>
      <c r="D110" s="26"/>
      <c r="E110" s="27" t="str">
        <f aca="false">IF(D110="","",ROUND(D110*Indstillinger!$B$14,2))</f>
        <v/>
      </c>
      <c r="F110" s="27" t="str">
        <f aca="false">IF(D110="","",D110+E110)</f>
        <v/>
      </c>
      <c r="G110" s="35" t="str">
        <f aca="false">IF(B110="","",B110+Indstillinger!$B$13)</f>
        <v/>
      </c>
      <c r="H110" s="34"/>
      <c r="I110" s="36" t="str">
        <f aca="true">IF(A110="","",IF(H110&lt;&gt;"","Betalt",IF(TODAY()&gt;G110,"Forfalden","Afventer")))</f>
        <v/>
      </c>
    </row>
    <row r="111" customFormat="false" ht="15" hidden="false" customHeight="false" outlineLevel="0" collapsed="false">
      <c r="A111" s="19"/>
      <c r="B111" s="34"/>
      <c r="C111" s="19"/>
      <c r="D111" s="26"/>
      <c r="E111" s="27" t="str">
        <f aca="false">IF(D111="","",ROUND(D111*Indstillinger!$B$14,2))</f>
        <v/>
      </c>
      <c r="F111" s="27" t="str">
        <f aca="false">IF(D111="","",D111+E111)</f>
        <v/>
      </c>
      <c r="G111" s="35" t="str">
        <f aca="false">IF(B111="","",B111+Indstillinger!$B$13)</f>
        <v/>
      </c>
      <c r="H111" s="34"/>
      <c r="I111" s="36" t="str">
        <f aca="true">IF(A111="","",IF(H111&lt;&gt;"","Betalt",IF(TODAY()&gt;G111,"Forfalden","Afventer")))</f>
        <v/>
      </c>
    </row>
    <row r="112" customFormat="false" ht="15" hidden="false" customHeight="false" outlineLevel="0" collapsed="false">
      <c r="A112" s="19"/>
      <c r="B112" s="34"/>
      <c r="C112" s="19"/>
      <c r="D112" s="26"/>
      <c r="E112" s="27" t="str">
        <f aca="false">IF(D112="","",ROUND(D112*Indstillinger!$B$14,2))</f>
        <v/>
      </c>
      <c r="F112" s="27" t="str">
        <f aca="false">IF(D112="","",D112+E112)</f>
        <v/>
      </c>
      <c r="G112" s="35" t="str">
        <f aca="false">IF(B112="","",B112+Indstillinger!$B$13)</f>
        <v/>
      </c>
      <c r="H112" s="34"/>
      <c r="I112" s="36" t="str">
        <f aca="true">IF(A112="","",IF(H112&lt;&gt;"","Betalt",IF(TODAY()&gt;G112,"Forfalden","Afventer")))</f>
        <v/>
      </c>
    </row>
    <row r="113" customFormat="false" ht="15" hidden="false" customHeight="false" outlineLevel="0" collapsed="false">
      <c r="A113" s="19"/>
      <c r="B113" s="34"/>
      <c r="C113" s="19"/>
      <c r="D113" s="26"/>
      <c r="E113" s="27" t="str">
        <f aca="false">IF(D113="","",ROUND(D113*Indstillinger!$B$14,2))</f>
        <v/>
      </c>
      <c r="F113" s="27" t="str">
        <f aca="false">IF(D113="","",D113+E113)</f>
        <v/>
      </c>
      <c r="G113" s="35" t="str">
        <f aca="false">IF(B113="","",B113+Indstillinger!$B$13)</f>
        <v/>
      </c>
      <c r="H113" s="34"/>
      <c r="I113" s="36" t="str">
        <f aca="true">IF(A113="","",IF(H113&lt;&gt;"","Betalt",IF(TODAY()&gt;G113,"Forfalden","Afventer")))</f>
        <v/>
      </c>
    </row>
    <row r="114" customFormat="false" ht="15" hidden="false" customHeight="false" outlineLevel="0" collapsed="false">
      <c r="A114" s="19"/>
      <c r="B114" s="34"/>
      <c r="C114" s="19"/>
      <c r="D114" s="26"/>
      <c r="E114" s="27" t="str">
        <f aca="false">IF(D114="","",ROUND(D114*Indstillinger!$B$14,2))</f>
        <v/>
      </c>
      <c r="F114" s="27" t="str">
        <f aca="false">IF(D114="","",D114+E114)</f>
        <v/>
      </c>
      <c r="G114" s="35" t="str">
        <f aca="false">IF(B114="","",B114+Indstillinger!$B$13)</f>
        <v/>
      </c>
      <c r="H114" s="34"/>
      <c r="I114" s="36" t="str">
        <f aca="true">IF(A114="","",IF(H114&lt;&gt;"","Betalt",IF(TODAY()&gt;G114,"Forfalden","Afventer")))</f>
        <v/>
      </c>
    </row>
    <row r="115" customFormat="false" ht="15" hidden="false" customHeight="false" outlineLevel="0" collapsed="false">
      <c r="A115" s="19"/>
      <c r="B115" s="34"/>
      <c r="C115" s="19"/>
      <c r="D115" s="26"/>
      <c r="E115" s="27" t="str">
        <f aca="false">IF(D115="","",ROUND(D115*Indstillinger!$B$14,2))</f>
        <v/>
      </c>
      <c r="F115" s="27" t="str">
        <f aca="false">IF(D115="","",D115+E115)</f>
        <v/>
      </c>
      <c r="G115" s="35" t="str">
        <f aca="false">IF(B115="","",B115+Indstillinger!$B$13)</f>
        <v/>
      </c>
      <c r="H115" s="34"/>
      <c r="I115" s="36" t="str">
        <f aca="true">IF(A115="","",IF(H115&lt;&gt;"","Betalt",IF(TODAY()&gt;G115,"Forfalden","Afventer")))</f>
        <v/>
      </c>
    </row>
    <row r="116" customFormat="false" ht="15" hidden="false" customHeight="false" outlineLevel="0" collapsed="false">
      <c r="A116" s="19"/>
      <c r="B116" s="34"/>
      <c r="C116" s="19"/>
      <c r="D116" s="26"/>
      <c r="E116" s="27" t="str">
        <f aca="false">IF(D116="","",ROUND(D116*Indstillinger!$B$14,2))</f>
        <v/>
      </c>
      <c r="F116" s="27" t="str">
        <f aca="false">IF(D116="","",D116+E116)</f>
        <v/>
      </c>
      <c r="G116" s="35" t="str">
        <f aca="false">IF(B116="","",B116+Indstillinger!$B$13)</f>
        <v/>
      </c>
      <c r="H116" s="34"/>
      <c r="I116" s="36" t="str">
        <f aca="true">IF(A116="","",IF(H116&lt;&gt;"","Betalt",IF(TODAY()&gt;G116,"Forfalden","Afventer")))</f>
        <v/>
      </c>
    </row>
    <row r="117" customFormat="false" ht="15" hidden="false" customHeight="false" outlineLevel="0" collapsed="false">
      <c r="A117" s="19"/>
      <c r="B117" s="34"/>
      <c r="C117" s="19"/>
      <c r="D117" s="26"/>
      <c r="E117" s="27" t="str">
        <f aca="false">IF(D117="","",ROUND(D117*Indstillinger!$B$14,2))</f>
        <v/>
      </c>
      <c r="F117" s="27" t="str">
        <f aca="false">IF(D117="","",D117+E117)</f>
        <v/>
      </c>
      <c r="G117" s="35" t="str">
        <f aca="false">IF(B117="","",B117+Indstillinger!$B$13)</f>
        <v/>
      </c>
      <c r="H117" s="34"/>
      <c r="I117" s="36" t="str">
        <f aca="true">IF(A117="","",IF(H117&lt;&gt;"","Betalt",IF(TODAY()&gt;G117,"Forfalden","Afventer")))</f>
        <v/>
      </c>
    </row>
    <row r="118" customFormat="false" ht="15" hidden="false" customHeight="false" outlineLevel="0" collapsed="false">
      <c r="A118" s="19"/>
      <c r="B118" s="34"/>
      <c r="C118" s="19"/>
      <c r="D118" s="26"/>
      <c r="E118" s="27" t="str">
        <f aca="false">IF(D118="","",ROUND(D118*Indstillinger!$B$14,2))</f>
        <v/>
      </c>
      <c r="F118" s="27" t="str">
        <f aca="false">IF(D118="","",D118+E118)</f>
        <v/>
      </c>
      <c r="G118" s="35" t="str">
        <f aca="false">IF(B118="","",B118+Indstillinger!$B$13)</f>
        <v/>
      </c>
      <c r="H118" s="34"/>
      <c r="I118" s="36" t="str">
        <f aca="true">IF(A118="","",IF(H118&lt;&gt;"","Betalt",IF(TODAY()&gt;G118,"Forfalden","Afventer")))</f>
        <v/>
      </c>
    </row>
    <row r="119" customFormat="false" ht="15" hidden="false" customHeight="false" outlineLevel="0" collapsed="false">
      <c r="A119" s="19"/>
      <c r="B119" s="34"/>
      <c r="C119" s="19"/>
      <c r="D119" s="26"/>
      <c r="E119" s="27" t="str">
        <f aca="false">IF(D119="","",ROUND(D119*Indstillinger!$B$14,2))</f>
        <v/>
      </c>
      <c r="F119" s="27" t="str">
        <f aca="false">IF(D119="","",D119+E119)</f>
        <v/>
      </c>
      <c r="G119" s="35" t="str">
        <f aca="false">IF(B119="","",B119+Indstillinger!$B$13)</f>
        <v/>
      </c>
      <c r="H119" s="34"/>
      <c r="I119" s="36" t="str">
        <f aca="true">IF(A119="","",IF(H119&lt;&gt;"","Betalt",IF(TODAY()&gt;G119,"Forfalden","Afventer")))</f>
        <v/>
      </c>
    </row>
    <row r="120" customFormat="false" ht="15" hidden="false" customHeight="false" outlineLevel="0" collapsed="false">
      <c r="A120" s="19"/>
      <c r="B120" s="34"/>
      <c r="C120" s="19"/>
      <c r="D120" s="26"/>
      <c r="E120" s="27" t="str">
        <f aca="false">IF(D120="","",ROUND(D120*Indstillinger!$B$14,2))</f>
        <v/>
      </c>
      <c r="F120" s="27" t="str">
        <f aca="false">IF(D120="","",D120+E120)</f>
        <v/>
      </c>
      <c r="G120" s="35" t="str">
        <f aca="false">IF(B120="","",B120+Indstillinger!$B$13)</f>
        <v/>
      </c>
      <c r="H120" s="34"/>
      <c r="I120" s="36" t="str">
        <f aca="true">IF(A120="","",IF(H120&lt;&gt;"","Betalt",IF(TODAY()&gt;G120,"Forfalden","Afventer")))</f>
        <v/>
      </c>
    </row>
    <row r="121" customFormat="false" ht="15" hidden="false" customHeight="false" outlineLevel="0" collapsed="false">
      <c r="A121" s="19"/>
      <c r="B121" s="34"/>
      <c r="C121" s="19"/>
      <c r="D121" s="26"/>
      <c r="E121" s="27" t="str">
        <f aca="false">IF(D121="","",ROUND(D121*Indstillinger!$B$14,2))</f>
        <v/>
      </c>
      <c r="F121" s="27" t="str">
        <f aca="false">IF(D121="","",D121+E121)</f>
        <v/>
      </c>
      <c r="G121" s="35" t="str">
        <f aca="false">IF(B121="","",B121+Indstillinger!$B$13)</f>
        <v/>
      </c>
      <c r="H121" s="34"/>
      <c r="I121" s="36" t="str">
        <f aca="true">IF(A121="","",IF(H121&lt;&gt;"","Betalt",IF(TODAY()&gt;G121,"Forfalden","Afventer")))</f>
        <v/>
      </c>
    </row>
    <row r="122" customFormat="false" ht="15" hidden="false" customHeight="false" outlineLevel="0" collapsed="false">
      <c r="A122" s="19"/>
      <c r="B122" s="34"/>
      <c r="C122" s="19"/>
      <c r="D122" s="26"/>
      <c r="E122" s="27" t="str">
        <f aca="false">IF(D122="","",ROUND(D122*Indstillinger!$B$14,2))</f>
        <v/>
      </c>
      <c r="F122" s="27" t="str">
        <f aca="false">IF(D122="","",D122+E122)</f>
        <v/>
      </c>
      <c r="G122" s="35" t="str">
        <f aca="false">IF(B122="","",B122+Indstillinger!$B$13)</f>
        <v/>
      </c>
      <c r="H122" s="34"/>
      <c r="I122" s="36" t="str">
        <f aca="true">IF(A122="","",IF(H122&lt;&gt;"","Betalt",IF(TODAY()&gt;G122,"Forfalden","Afventer")))</f>
        <v/>
      </c>
    </row>
    <row r="123" customFormat="false" ht="15" hidden="false" customHeight="false" outlineLevel="0" collapsed="false">
      <c r="A123" s="19"/>
      <c r="B123" s="34"/>
      <c r="C123" s="19"/>
      <c r="D123" s="26"/>
      <c r="E123" s="27" t="str">
        <f aca="false">IF(D123="","",ROUND(D123*Indstillinger!$B$14,2))</f>
        <v/>
      </c>
      <c r="F123" s="27" t="str">
        <f aca="false">IF(D123="","",D123+E123)</f>
        <v/>
      </c>
      <c r="G123" s="35" t="str">
        <f aca="false">IF(B123="","",B123+Indstillinger!$B$13)</f>
        <v/>
      </c>
      <c r="H123" s="34"/>
      <c r="I123" s="36" t="str">
        <f aca="true">IF(A123="","",IF(H123&lt;&gt;"","Betalt",IF(TODAY()&gt;G123,"Forfalden","Afventer")))</f>
        <v/>
      </c>
    </row>
    <row r="124" customFormat="false" ht="15" hidden="false" customHeight="false" outlineLevel="0" collapsed="false">
      <c r="A124" s="19"/>
      <c r="B124" s="34"/>
      <c r="C124" s="19"/>
      <c r="D124" s="26"/>
      <c r="E124" s="27" t="str">
        <f aca="false">IF(D124="","",ROUND(D124*Indstillinger!$B$14,2))</f>
        <v/>
      </c>
      <c r="F124" s="27" t="str">
        <f aca="false">IF(D124="","",D124+E124)</f>
        <v/>
      </c>
      <c r="G124" s="35" t="str">
        <f aca="false">IF(B124="","",B124+Indstillinger!$B$13)</f>
        <v/>
      </c>
      <c r="H124" s="34"/>
      <c r="I124" s="36" t="str">
        <f aca="true">IF(A124="","",IF(H124&lt;&gt;"","Betalt",IF(TODAY()&gt;G124,"Forfalden","Afventer")))</f>
        <v/>
      </c>
    </row>
    <row r="125" customFormat="false" ht="15" hidden="false" customHeight="false" outlineLevel="0" collapsed="false">
      <c r="A125" s="19"/>
      <c r="B125" s="34"/>
      <c r="C125" s="19"/>
      <c r="D125" s="26"/>
      <c r="E125" s="27" t="str">
        <f aca="false">IF(D125="","",ROUND(D125*Indstillinger!$B$14,2))</f>
        <v/>
      </c>
      <c r="F125" s="27" t="str">
        <f aca="false">IF(D125="","",D125+E125)</f>
        <v/>
      </c>
      <c r="G125" s="35" t="str">
        <f aca="false">IF(B125="","",B125+Indstillinger!$B$13)</f>
        <v/>
      </c>
      <c r="H125" s="34"/>
      <c r="I125" s="36" t="str">
        <f aca="true">IF(A125="","",IF(H125&lt;&gt;"","Betalt",IF(TODAY()&gt;G125,"Forfalden","Afventer")))</f>
        <v/>
      </c>
    </row>
    <row r="126" customFormat="false" ht="15" hidden="false" customHeight="false" outlineLevel="0" collapsed="false">
      <c r="A126" s="19"/>
      <c r="B126" s="34"/>
      <c r="C126" s="19"/>
      <c r="D126" s="26"/>
      <c r="E126" s="27" t="str">
        <f aca="false">IF(D126="","",ROUND(D126*Indstillinger!$B$14,2))</f>
        <v/>
      </c>
      <c r="F126" s="27" t="str">
        <f aca="false">IF(D126="","",D126+E126)</f>
        <v/>
      </c>
      <c r="G126" s="35" t="str">
        <f aca="false">IF(B126="","",B126+Indstillinger!$B$13)</f>
        <v/>
      </c>
      <c r="H126" s="34"/>
      <c r="I126" s="36" t="str">
        <f aca="true">IF(A126="","",IF(H126&lt;&gt;"","Betalt",IF(TODAY()&gt;G126,"Forfalden","Afventer")))</f>
        <v/>
      </c>
    </row>
    <row r="127" customFormat="false" ht="15" hidden="false" customHeight="false" outlineLevel="0" collapsed="false">
      <c r="A127" s="19"/>
      <c r="B127" s="34"/>
      <c r="C127" s="19"/>
      <c r="D127" s="26"/>
      <c r="E127" s="27" t="str">
        <f aca="false">IF(D127="","",ROUND(D127*Indstillinger!$B$14,2))</f>
        <v/>
      </c>
      <c r="F127" s="27" t="str">
        <f aca="false">IF(D127="","",D127+E127)</f>
        <v/>
      </c>
      <c r="G127" s="35" t="str">
        <f aca="false">IF(B127="","",B127+Indstillinger!$B$13)</f>
        <v/>
      </c>
      <c r="H127" s="34"/>
      <c r="I127" s="36" t="str">
        <f aca="true">IF(A127="","",IF(H127&lt;&gt;"","Betalt",IF(TODAY()&gt;G127,"Forfalden","Afventer")))</f>
        <v/>
      </c>
    </row>
    <row r="128" customFormat="false" ht="15" hidden="false" customHeight="false" outlineLevel="0" collapsed="false">
      <c r="A128" s="19"/>
      <c r="B128" s="34"/>
      <c r="C128" s="19"/>
      <c r="D128" s="26"/>
      <c r="E128" s="27" t="str">
        <f aca="false">IF(D128="","",ROUND(D128*Indstillinger!$B$14,2))</f>
        <v/>
      </c>
      <c r="F128" s="27" t="str">
        <f aca="false">IF(D128="","",D128+E128)</f>
        <v/>
      </c>
      <c r="G128" s="35" t="str">
        <f aca="false">IF(B128="","",B128+Indstillinger!$B$13)</f>
        <v/>
      </c>
      <c r="H128" s="34"/>
      <c r="I128" s="36" t="str">
        <f aca="true">IF(A128="","",IF(H128&lt;&gt;"","Betalt",IF(TODAY()&gt;G128,"Forfalden","Afventer")))</f>
        <v/>
      </c>
    </row>
    <row r="129" customFormat="false" ht="15" hidden="false" customHeight="false" outlineLevel="0" collapsed="false">
      <c r="A129" s="19"/>
      <c r="B129" s="34"/>
      <c r="C129" s="19"/>
      <c r="D129" s="26"/>
      <c r="E129" s="27" t="str">
        <f aca="false">IF(D129="","",ROUND(D129*Indstillinger!$B$14,2))</f>
        <v/>
      </c>
      <c r="F129" s="27" t="str">
        <f aca="false">IF(D129="","",D129+E129)</f>
        <v/>
      </c>
      <c r="G129" s="35" t="str">
        <f aca="false">IF(B129="","",B129+Indstillinger!$B$13)</f>
        <v/>
      </c>
      <c r="H129" s="34"/>
      <c r="I129" s="36" t="str">
        <f aca="true">IF(A129="","",IF(H129&lt;&gt;"","Betalt",IF(TODAY()&gt;G129,"Forfalden","Afventer")))</f>
        <v/>
      </c>
    </row>
    <row r="130" customFormat="false" ht="15" hidden="false" customHeight="false" outlineLevel="0" collapsed="false">
      <c r="A130" s="19"/>
      <c r="B130" s="34"/>
      <c r="C130" s="19"/>
      <c r="D130" s="26"/>
      <c r="E130" s="27" t="str">
        <f aca="false">IF(D130="","",ROUND(D130*Indstillinger!$B$14,2))</f>
        <v/>
      </c>
      <c r="F130" s="27" t="str">
        <f aca="false">IF(D130="","",D130+E130)</f>
        <v/>
      </c>
      <c r="G130" s="35" t="str">
        <f aca="false">IF(B130="","",B130+Indstillinger!$B$13)</f>
        <v/>
      </c>
      <c r="H130" s="34"/>
      <c r="I130" s="36" t="str">
        <f aca="true">IF(A130="","",IF(H130&lt;&gt;"","Betalt",IF(TODAY()&gt;G130,"Forfalden","Afventer")))</f>
        <v/>
      </c>
    </row>
    <row r="131" customFormat="false" ht="15" hidden="false" customHeight="false" outlineLevel="0" collapsed="false">
      <c r="A131" s="19"/>
      <c r="B131" s="34"/>
      <c r="C131" s="19"/>
      <c r="D131" s="26"/>
      <c r="E131" s="27" t="str">
        <f aca="false">IF(D131="","",ROUND(D131*Indstillinger!$B$14,2))</f>
        <v/>
      </c>
      <c r="F131" s="27" t="str">
        <f aca="false">IF(D131="","",D131+E131)</f>
        <v/>
      </c>
      <c r="G131" s="35" t="str">
        <f aca="false">IF(B131="","",B131+Indstillinger!$B$13)</f>
        <v/>
      </c>
      <c r="H131" s="34"/>
      <c r="I131" s="36" t="str">
        <f aca="true">IF(A131="","",IF(H131&lt;&gt;"","Betalt",IF(TODAY()&gt;G131,"Forfalden","Afventer")))</f>
        <v/>
      </c>
    </row>
    <row r="132" customFormat="false" ht="15" hidden="false" customHeight="false" outlineLevel="0" collapsed="false">
      <c r="A132" s="19"/>
      <c r="B132" s="34"/>
      <c r="C132" s="19"/>
      <c r="D132" s="26"/>
      <c r="E132" s="27" t="str">
        <f aca="false">IF(D132="","",ROUND(D132*Indstillinger!$B$14,2))</f>
        <v/>
      </c>
      <c r="F132" s="27" t="str">
        <f aca="false">IF(D132="","",D132+E132)</f>
        <v/>
      </c>
      <c r="G132" s="35" t="str">
        <f aca="false">IF(B132="","",B132+Indstillinger!$B$13)</f>
        <v/>
      </c>
      <c r="H132" s="34"/>
      <c r="I132" s="36" t="str">
        <f aca="true">IF(A132="","",IF(H132&lt;&gt;"","Betalt",IF(TODAY()&gt;G132,"Forfalden","Afventer")))</f>
        <v/>
      </c>
    </row>
    <row r="133" customFormat="false" ht="15" hidden="false" customHeight="false" outlineLevel="0" collapsed="false">
      <c r="A133" s="19"/>
      <c r="B133" s="34"/>
      <c r="C133" s="19"/>
      <c r="D133" s="26"/>
      <c r="E133" s="27" t="str">
        <f aca="false">IF(D133="","",ROUND(D133*Indstillinger!$B$14,2))</f>
        <v/>
      </c>
      <c r="F133" s="27" t="str">
        <f aca="false">IF(D133="","",D133+E133)</f>
        <v/>
      </c>
      <c r="G133" s="35" t="str">
        <f aca="false">IF(B133="","",B133+Indstillinger!$B$13)</f>
        <v/>
      </c>
      <c r="H133" s="34"/>
      <c r="I133" s="36" t="str">
        <f aca="true">IF(A133="","",IF(H133&lt;&gt;"","Betalt",IF(TODAY()&gt;G133,"Forfalden","Afventer")))</f>
        <v/>
      </c>
    </row>
    <row r="134" customFormat="false" ht="15" hidden="false" customHeight="false" outlineLevel="0" collapsed="false">
      <c r="A134" s="19"/>
      <c r="B134" s="34"/>
      <c r="C134" s="19"/>
      <c r="D134" s="26"/>
      <c r="E134" s="27" t="str">
        <f aca="false">IF(D134="","",ROUND(D134*Indstillinger!$B$14,2))</f>
        <v/>
      </c>
      <c r="F134" s="27" t="str">
        <f aca="false">IF(D134="","",D134+E134)</f>
        <v/>
      </c>
      <c r="G134" s="35" t="str">
        <f aca="false">IF(B134="","",B134+Indstillinger!$B$13)</f>
        <v/>
      </c>
      <c r="H134" s="34"/>
      <c r="I134" s="36" t="str">
        <f aca="true">IF(A134="","",IF(H134&lt;&gt;"","Betalt",IF(TODAY()&gt;G134,"Forfalden","Afventer")))</f>
        <v/>
      </c>
    </row>
    <row r="135" customFormat="false" ht="15" hidden="false" customHeight="false" outlineLevel="0" collapsed="false">
      <c r="A135" s="19"/>
      <c r="B135" s="34"/>
      <c r="C135" s="19"/>
      <c r="D135" s="26"/>
      <c r="E135" s="27" t="str">
        <f aca="false">IF(D135="","",ROUND(D135*Indstillinger!$B$14,2))</f>
        <v/>
      </c>
      <c r="F135" s="27" t="str">
        <f aca="false">IF(D135="","",D135+E135)</f>
        <v/>
      </c>
      <c r="G135" s="35" t="str">
        <f aca="false">IF(B135="","",B135+Indstillinger!$B$13)</f>
        <v/>
      </c>
      <c r="H135" s="34"/>
      <c r="I135" s="36" t="str">
        <f aca="true">IF(A135="","",IF(H135&lt;&gt;"","Betalt",IF(TODAY()&gt;G135,"Forfalden","Afventer")))</f>
        <v/>
      </c>
    </row>
    <row r="136" customFormat="false" ht="15" hidden="false" customHeight="false" outlineLevel="0" collapsed="false">
      <c r="A136" s="19"/>
      <c r="B136" s="34"/>
      <c r="C136" s="19"/>
      <c r="D136" s="26"/>
      <c r="E136" s="27" t="str">
        <f aca="false">IF(D136="","",ROUND(D136*Indstillinger!$B$14,2))</f>
        <v/>
      </c>
      <c r="F136" s="27" t="str">
        <f aca="false">IF(D136="","",D136+E136)</f>
        <v/>
      </c>
      <c r="G136" s="35" t="str">
        <f aca="false">IF(B136="","",B136+Indstillinger!$B$13)</f>
        <v/>
      </c>
      <c r="H136" s="34"/>
      <c r="I136" s="36" t="str">
        <f aca="true">IF(A136="","",IF(H136&lt;&gt;"","Betalt",IF(TODAY()&gt;G136,"Forfalden","Afventer")))</f>
        <v/>
      </c>
    </row>
    <row r="137" customFormat="false" ht="15" hidden="false" customHeight="false" outlineLevel="0" collapsed="false">
      <c r="A137" s="19"/>
      <c r="B137" s="34"/>
      <c r="C137" s="19"/>
      <c r="D137" s="26"/>
      <c r="E137" s="27" t="str">
        <f aca="false">IF(D137="","",ROUND(D137*Indstillinger!$B$14,2))</f>
        <v/>
      </c>
      <c r="F137" s="27" t="str">
        <f aca="false">IF(D137="","",D137+E137)</f>
        <v/>
      </c>
      <c r="G137" s="35" t="str">
        <f aca="false">IF(B137="","",B137+Indstillinger!$B$13)</f>
        <v/>
      </c>
      <c r="H137" s="34"/>
      <c r="I137" s="36" t="str">
        <f aca="true">IF(A137="","",IF(H137&lt;&gt;"","Betalt",IF(TODAY()&gt;G137,"Forfalden","Afventer")))</f>
        <v/>
      </c>
    </row>
    <row r="138" customFormat="false" ht="15" hidden="false" customHeight="false" outlineLevel="0" collapsed="false">
      <c r="A138" s="19"/>
      <c r="B138" s="34"/>
      <c r="C138" s="19"/>
      <c r="D138" s="26"/>
      <c r="E138" s="27" t="str">
        <f aca="false">IF(D138="","",ROUND(D138*Indstillinger!$B$14,2))</f>
        <v/>
      </c>
      <c r="F138" s="27" t="str">
        <f aca="false">IF(D138="","",D138+E138)</f>
        <v/>
      </c>
      <c r="G138" s="35" t="str">
        <f aca="false">IF(B138="","",B138+Indstillinger!$B$13)</f>
        <v/>
      </c>
      <c r="H138" s="34"/>
      <c r="I138" s="36" t="str">
        <f aca="true">IF(A138="","",IF(H138&lt;&gt;"","Betalt",IF(TODAY()&gt;G138,"Forfalden","Afventer")))</f>
        <v/>
      </c>
    </row>
    <row r="139" customFormat="false" ht="15" hidden="false" customHeight="false" outlineLevel="0" collapsed="false">
      <c r="A139" s="19"/>
      <c r="B139" s="34"/>
      <c r="C139" s="19"/>
      <c r="D139" s="26"/>
      <c r="E139" s="27" t="str">
        <f aca="false">IF(D139="","",ROUND(D139*Indstillinger!$B$14,2))</f>
        <v/>
      </c>
      <c r="F139" s="27" t="str">
        <f aca="false">IF(D139="","",D139+E139)</f>
        <v/>
      </c>
      <c r="G139" s="35" t="str">
        <f aca="false">IF(B139="","",B139+Indstillinger!$B$13)</f>
        <v/>
      </c>
      <c r="H139" s="34"/>
      <c r="I139" s="36" t="str">
        <f aca="true">IF(A139="","",IF(H139&lt;&gt;"","Betalt",IF(TODAY()&gt;G139,"Forfalden","Afventer")))</f>
        <v/>
      </c>
    </row>
    <row r="140" customFormat="false" ht="15" hidden="false" customHeight="false" outlineLevel="0" collapsed="false">
      <c r="A140" s="19"/>
      <c r="B140" s="34"/>
      <c r="C140" s="19"/>
      <c r="D140" s="26"/>
      <c r="E140" s="27" t="str">
        <f aca="false">IF(D140="","",ROUND(D140*Indstillinger!$B$14,2))</f>
        <v/>
      </c>
      <c r="F140" s="27" t="str">
        <f aca="false">IF(D140="","",D140+E140)</f>
        <v/>
      </c>
      <c r="G140" s="35" t="str">
        <f aca="false">IF(B140="","",B140+Indstillinger!$B$13)</f>
        <v/>
      </c>
      <c r="H140" s="34"/>
      <c r="I140" s="36" t="str">
        <f aca="true">IF(A140="","",IF(H140&lt;&gt;"","Betalt",IF(TODAY()&gt;G140,"Forfalden","Afventer")))</f>
        <v/>
      </c>
    </row>
    <row r="141" customFormat="false" ht="15" hidden="false" customHeight="false" outlineLevel="0" collapsed="false">
      <c r="A141" s="19"/>
      <c r="B141" s="34"/>
      <c r="C141" s="19"/>
      <c r="D141" s="26"/>
      <c r="E141" s="27" t="str">
        <f aca="false">IF(D141="","",ROUND(D141*Indstillinger!$B$14,2))</f>
        <v/>
      </c>
      <c r="F141" s="27" t="str">
        <f aca="false">IF(D141="","",D141+E141)</f>
        <v/>
      </c>
      <c r="G141" s="35" t="str">
        <f aca="false">IF(B141="","",B141+Indstillinger!$B$13)</f>
        <v/>
      </c>
      <c r="H141" s="34"/>
      <c r="I141" s="36" t="str">
        <f aca="true">IF(A141="","",IF(H141&lt;&gt;"","Betalt",IF(TODAY()&gt;G141,"Forfalden","Afventer")))</f>
        <v/>
      </c>
    </row>
    <row r="142" customFormat="false" ht="15" hidden="false" customHeight="false" outlineLevel="0" collapsed="false">
      <c r="A142" s="19"/>
      <c r="B142" s="34"/>
      <c r="C142" s="19"/>
      <c r="D142" s="26"/>
      <c r="E142" s="27" t="str">
        <f aca="false">IF(D142="","",ROUND(D142*Indstillinger!$B$14,2))</f>
        <v/>
      </c>
      <c r="F142" s="27" t="str">
        <f aca="false">IF(D142="","",D142+E142)</f>
        <v/>
      </c>
      <c r="G142" s="35" t="str">
        <f aca="false">IF(B142="","",B142+Indstillinger!$B$13)</f>
        <v/>
      </c>
      <c r="H142" s="34"/>
      <c r="I142" s="36" t="str">
        <f aca="true">IF(A142="","",IF(H142&lt;&gt;"","Betalt",IF(TODAY()&gt;G142,"Forfalden","Afventer")))</f>
        <v/>
      </c>
    </row>
    <row r="143" customFormat="false" ht="15" hidden="false" customHeight="false" outlineLevel="0" collapsed="false">
      <c r="A143" s="19"/>
      <c r="B143" s="34"/>
      <c r="C143" s="19"/>
      <c r="D143" s="26"/>
      <c r="E143" s="27" t="str">
        <f aca="false">IF(D143="","",ROUND(D143*Indstillinger!$B$14,2))</f>
        <v/>
      </c>
      <c r="F143" s="27" t="str">
        <f aca="false">IF(D143="","",D143+E143)</f>
        <v/>
      </c>
      <c r="G143" s="35" t="str">
        <f aca="false">IF(B143="","",B143+Indstillinger!$B$13)</f>
        <v/>
      </c>
      <c r="H143" s="34"/>
      <c r="I143" s="36" t="str">
        <f aca="true">IF(A143="","",IF(H143&lt;&gt;"","Betalt",IF(TODAY()&gt;G143,"Forfalden","Afventer")))</f>
        <v/>
      </c>
    </row>
    <row r="144" customFormat="false" ht="15" hidden="false" customHeight="false" outlineLevel="0" collapsed="false">
      <c r="A144" s="19"/>
      <c r="B144" s="34"/>
      <c r="C144" s="19"/>
      <c r="D144" s="26"/>
      <c r="E144" s="27" t="str">
        <f aca="false">IF(D144="","",ROUND(D144*Indstillinger!$B$14,2))</f>
        <v/>
      </c>
      <c r="F144" s="27" t="str">
        <f aca="false">IF(D144="","",D144+E144)</f>
        <v/>
      </c>
      <c r="G144" s="35" t="str">
        <f aca="false">IF(B144="","",B144+Indstillinger!$B$13)</f>
        <v/>
      </c>
      <c r="H144" s="34"/>
      <c r="I144" s="36" t="str">
        <f aca="true">IF(A144="","",IF(H144&lt;&gt;"","Betalt",IF(TODAY()&gt;G144,"Forfalden","Afventer")))</f>
        <v/>
      </c>
    </row>
    <row r="145" customFormat="false" ht="15" hidden="false" customHeight="false" outlineLevel="0" collapsed="false">
      <c r="A145" s="19"/>
      <c r="B145" s="34"/>
      <c r="C145" s="19"/>
      <c r="D145" s="26"/>
      <c r="E145" s="27" t="str">
        <f aca="false">IF(D145="","",ROUND(D145*Indstillinger!$B$14,2))</f>
        <v/>
      </c>
      <c r="F145" s="27" t="str">
        <f aca="false">IF(D145="","",D145+E145)</f>
        <v/>
      </c>
      <c r="G145" s="35" t="str">
        <f aca="false">IF(B145="","",B145+Indstillinger!$B$13)</f>
        <v/>
      </c>
      <c r="H145" s="34"/>
      <c r="I145" s="36" t="str">
        <f aca="true">IF(A145="","",IF(H145&lt;&gt;"","Betalt",IF(TODAY()&gt;G145,"Forfalden","Afventer")))</f>
        <v/>
      </c>
    </row>
    <row r="146" customFormat="false" ht="15" hidden="false" customHeight="false" outlineLevel="0" collapsed="false">
      <c r="A146" s="19"/>
      <c r="B146" s="34"/>
      <c r="C146" s="19"/>
      <c r="D146" s="26"/>
      <c r="E146" s="27" t="str">
        <f aca="false">IF(D146="","",ROUND(D146*Indstillinger!$B$14,2))</f>
        <v/>
      </c>
      <c r="F146" s="27" t="str">
        <f aca="false">IF(D146="","",D146+E146)</f>
        <v/>
      </c>
      <c r="G146" s="35" t="str">
        <f aca="false">IF(B146="","",B146+Indstillinger!$B$13)</f>
        <v/>
      </c>
      <c r="H146" s="34"/>
      <c r="I146" s="36" t="str">
        <f aca="true">IF(A146="","",IF(H146&lt;&gt;"","Betalt",IF(TODAY()&gt;G146,"Forfalden","Afventer")))</f>
        <v/>
      </c>
    </row>
    <row r="147" customFormat="false" ht="15" hidden="false" customHeight="false" outlineLevel="0" collapsed="false">
      <c r="A147" s="19"/>
      <c r="B147" s="34"/>
      <c r="C147" s="19"/>
      <c r="D147" s="26"/>
      <c r="E147" s="27" t="str">
        <f aca="false">IF(D147="","",ROUND(D147*Indstillinger!$B$14,2))</f>
        <v/>
      </c>
      <c r="F147" s="27" t="str">
        <f aca="false">IF(D147="","",D147+E147)</f>
        <v/>
      </c>
      <c r="G147" s="35" t="str">
        <f aca="false">IF(B147="","",B147+Indstillinger!$B$13)</f>
        <v/>
      </c>
      <c r="H147" s="34"/>
      <c r="I147" s="36" t="str">
        <f aca="true">IF(A147="","",IF(H147&lt;&gt;"","Betalt",IF(TODAY()&gt;G147,"Forfalden","Afventer")))</f>
        <v/>
      </c>
    </row>
    <row r="148" customFormat="false" ht="15" hidden="false" customHeight="false" outlineLevel="0" collapsed="false">
      <c r="A148" s="19"/>
      <c r="B148" s="34"/>
      <c r="C148" s="19"/>
      <c r="D148" s="26"/>
      <c r="E148" s="27" t="str">
        <f aca="false">IF(D148="","",ROUND(D148*Indstillinger!$B$14,2))</f>
        <v/>
      </c>
      <c r="F148" s="27" t="str">
        <f aca="false">IF(D148="","",D148+E148)</f>
        <v/>
      </c>
      <c r="G148" s="35" t="str">
        <f aca="false">IF(B148="","",B148+Indstillinger!$B$13)</f>
        <v/>
      </c>
      <c r="H148" s="34"/>
      <c r="I148" s="36" t="str">
        <f aca="true">IF(A148="","",IF(H148&lt;&gt;"","Betalt",IF(TODAY()&gt;G148,"Forfalden","Afventer")))</f>
        <v/>
      </c>
    </row>
    <row r="149" customFormat="false" ht="15" hidden="false" customHeight="false" outlineLevel="0" collapsed="false">
      <c r="A149" s="19"/>
      <c r="B149" s="34"/>
      <c r="C149" s="19"/>
      <c r="D149" s="26"/>
      <c r="E149" s="27" t="str">
        <f aca="false">IF(D149="","",ROUND(D149*Indstillinger!$B$14,2))</f>
        <v/>
      </c>
      <c r="F149" s="27" t="str">
        <f aca="false">IF(D149="","",D149+E149)</f>
        <v/>
      </c>
      <c r="G149" s="35" t="str">
        <f aca="false">IF(B149="","",B149+Indstillinger!$B$13)</f>
        <v/>
      </c>
      <c r="H149" s="34"/>
      <c r="I149" s="36" t="str">
        <f aca="true">IF(A149="","",IF(H149&lt;&gt;"","Betalt",IF(TODAY()&gt;G149,"Forfalden","Afventer")))</f>
        <v/>
      </c>
    </row>
    <row r="150" customFormat="false" ht="15" hidden="false" customHeight="false" outlineLevel="0" collapsed="false">
      <c r="A150" s="19"/>
      <c r="B150" s="34"/>
      <c r="C150" s="19"/>
      <c r="D150" s="26"/>
      <c r="E150" s="27" t="str">
        <f aca="false">IF(D150="","",ROUND(D150*Indstillinger!$B$14,2))</f>
        <v/>
      </c>
      <c r="F150" s="27" t="str">
        <f aca="false">IF(D150="","",D150+E150)</f>
        <v/>
      </c>
      <c r="G150" s="35" t="str">
        <f aca="false">IF(B150="","",B150+Indstillinger!$B$13)</f>
        <v/>
      </c>
      <c r="H150" s="34"/>
      <c r="I150" s="36" t="str">
        <f aca="true">IF(A150="","",IF(H150&lt;&gt;"","Betalt",IF(TODAY()&gt;G150,"Forfalden","Afventer")))</f>
        <v/>
      </c>
    </row>
    <row r="151" customFormat="false" ht="15" hidden="false" customHeight="false" outlineLevel="0" collapsed="false">
      <c r="A151" s="19"/>
      <c r="B151" s="34"/>
      <c r="C151" s="19"/>
      <c r="D151" s="26"/>
      <c r="E151" s="27" t="str">
        <f aca="false">IF(D151="","",ROUND(D151*Indstillinger!$B$14,2))</f>
        <v/>
      </c>
      <c r="F151" s="27" t="str">
        <f aca="false">IF(D151="","",D151+E151)</f>
        <v/>
      </c>
      <c r="G151" s="35" t="str">
        <f aca="false">IF(B151="","",B151+Indstillinger!$B$13)</f>
        <v/>
      </c>
      <c r="H151" s="34"/>
      <c r="I151" s="36" t="str">
        <f aca="true">IF(A151="","",IF(H151&lt;&gt;"","Betalt",IF(TODAY()&gt;G151,"Forfalden","Afventer")))</f>
        <v/>
      </c>
    </row>
    <row r="152" customFormat="false" ht="15" hidden="false" customHeight="false" outlineLevel="0" collapsed="false">
      <c r="A152" s="19"/>
      <c r="B152" s="34"/>
      <c r="C152" s="19"/>
      <c r="D152" s="26"/>
      <c r="E152" s="27" t="str">
        <f aca="false">IF(D152="","",ROUND(D152*Indstillinger!$B$14,2))</f>
        <v/>
      </c>
      <c r="F152" s="27" t="str">
        <f aca="false">IF(D152="","",D152+E152)</f>
        <v/>
      </c>
      <c r="G152" s="35" t="str">
        <f aca="false">IF(B152="","",B152+Indstillinger!$B$13)</f>
        <v/>
      </c>
      <c r="H152" s="34"/>
      <c r="I152" s="36" t="str">
        <f aca="true">IF(A152="","",IF(H152&lt;&gt;"","Betalt",IF(TODAY()&gt;G152,"Forfalden","Afventer")))</f>
        <v/>
      </c>
    </row>
    <row r="153" customFormat="false" ht="15" hidden="false" customHeight="false" outlineLevel="0" collapsed="false">
      <c r="A153" s="19"/>
      <c r="B153" s="34"/>
      <c r="C153" s="19"/>
      <c r="D153" s="26"/>
      <c r="E153" s="27" t="str">
        <f aca="false">IF(D153="","",ROUND(D153*Indstillinger!$B$14,2))</f>
        <v/>
      </c>
      <c r="F153" s="27" t="str">
        <f aca="false">IF(D153="","",D153+E153)</f>
        <v/>
      </c>
      <c r="G153" s="35" t="str">
        <f aca="false">IF(B153="","",B153+Indstillinger!$B$13)</f>
        <v/>
      </c>
      <c r="H153" s="34"/>
      <c r="I153" s="36" t="str">
        <f aca="true">IF(A153="","",IF(H153&lt;&gt;"","Betalt",IF(TODAY()&gt;G153,"Forfalden","Afventer")))</f>
        <v/>
      </c>
    </row>
    <row r="154" customFormat="false" ht="15" hidden="false" customHeight="false" outlineLevel="0" collapsed="false">
      <c r="A154" s="19"/>
      <c r="B154" s="34"/>
      <c r="C154" s="19"/>
      <c r="D154" s="26"/>
      <c r="E154" s="27" t="str">
        <f aca="false">IF(D154="","",ROUND(D154*Indstillinger!$B$14,2))</f>
        <v/>
      </c>
      <c r="F154" s="27" t="str">
        <f aca="false">IF(D154="","",D154+E154)</f>
        <v/>
      </c>
      <c r="G154" s="35" t="str">
        <f aca="false">IF(B154="","",B154+Indstillinger!$B$13)</f>
        <v/>
      </c>
      <c r="H154" s="34"/>
      <c r="I154" s="36" t="str">
        <f aca="true">IF(A154="","",IF(H154&lt;&gt;"","Betalt",IF(TODAY()&gt;G154,"Forfalden","Afventer")))</f>
        <v/>
      </c>
    </row>
    <row r="155" customFormat="false" ht="15" hidden="false" customHeight="false" outlineLevel="0" collapsed="false">
      <c r="A155" s="19"/>
      <c r="B155" s="34"/>
      <c r="C155" s="19"/>
      <c r="D155" s="26"/>
      <c r="E155" s="27" t="str">
        <f aca="false">IF(D155="","",ROUND(D155*Indstillinger!$B$14,2))</f>
        <v/>
      </c>
      <c r="F155" s="27" t="str">
        <f aca="false">IF(D155="","",D155+E155)</f>
        <v/>
      </c>
      <c r="G155" s="35" t="str">
        <f aca="false">IF(B155="","",B155+Indstillinger!$B$13)</f>
        <v/>
      </c>
      <c r="H155" s="34"/>
      <c r="I155" s="36" t="str">
        <f aca="true">IF(A155="","",IF(H155&lt;&gt;"","Betalt",IF(TODAY()&gt;G155,"Forfalden","Afventer")))</f>
        <v/>
      </c>
    </row>
    <row r="156" customFormat="false" ht="15" hidden="false" customHeight="false" outlineLevel="0" collapsed="false">
      <c r="A156" s="19"/>
      <c r="B156" s="34"/>
      <c r="C156" s="19"/>
      <c r="D156" s="26"/>
      <c r="E156" s="27" t="str">
        <f aca="false">IF(D156="","",ROUND(D156*Indstillinger!$B$14,2))</f>
        <v/>
      </c>
      <c r="F156" s="27" t="str">
        <f aca="false">IF(D156="","",D156+E156)</f>
        <v/>
      </c>
      <c r="G156" s="35" t="str">
        <f aca="false">IF(B156="","",B156+Indstillinger!$B$13)</f>
        <v/>
      </c>
      <c r="H156" s="34"/>
      <c r="I156" s="36" t="str">
        <f aca="true">IF(A156="","",IF(H156&lt;&gt;"","Betalt",IF(TODAY()&gt;G156,"Forfalden","Afventer")))</f>
        <v/>
      </c>
    </row>
    <row r="157" customFormat="false" ht="15" hidden="false" customHeight="false" outlineLevel="0" collapsed="false">
      <c r="A157" s="19"/>
      <c r="B157" s="34"/>
      <c r="C157" s="19"/>
      <c r="D157" s="26"/>
      <c r="E157" s="27" t="str">
        <f aca="false">IF(D157="","",ROUND(D157*Indstillinger!$B$14,2))</f>
        <v/>
      </c>
      <c r="F157" s="27" t="str">
        <f aca="false">IF(D157="","",D157+E157)</f>
        <v/>
      </c>
      <c r="G157" s="35" t="str">
        <f aca="false">IF(B157="","",B157+Indstillinger!$B$13)</f>
        <v/>
      </c>
      <c r="H157" s="34"/>
      <c r="I157" s="36" t="str">
        <f aca="true">IF(A157="","",IF(H157&lt;&gt;"","Betalt",IF(TODAY()&gt;G157,"Forfalden","Afventer")))</f>
        <v/>
      </c>
    </row>
    <row r="158" customFormat="false" ht="15" hidden="false" customHeight="false" outlineLevel="0" collapsed="false">
      <c r="A158" s="19"/>
      <c r="B158" s="34"/>
      <c r="C158" s="19"/>
      <c r="D158" s="26"/>
      <c r="E158" s="27" t="str">
        <f aca="false">IF(D158="","",ROUND(D158*Indstillinger!$B$14,2))</f>
        <v/>
      </c>
      <c r="F158" s="27" t="str">
        <f aca="false">IF(D158="","",D158+E158)</f>
        <v/>
      </c>
      <c r="G158" s="35" t="str">
        <f aca="false">IF(B158="","",B158+Indstillinger!$B$13)</f>
        <v/>
      </c>
      <c r="H158" s="34"/>
      <c r="I158" s="36" t="str">
        <f aca="true">IF(A158="","",IF(H158&lt;&gt;"","Betalt",IF(TODAY()&gt;G158,"Forfalden","Afventer")))</f>
        <v/>
      </c>
    </row>
    <row r="159" customFormat="false" ht="15" hidden="false" customHeight="false" outlineLevel="0" collapsed="false">
      <c r="A159" s="19"/>
      <c r="B159" s="34"/>
      <c r="C159" s="19"/>
      <c r="D159" s="26"/>
      <c r="E159" s="27" t="str">
        <f aca="false">IF(D159="","",ROUND(D159*Indstillinger!$B$14,2))</f>
        <v/>
      </c>
      <c r="F159" s="27" t="str">
        <f aca="false">IF(D159="","",D159+E159)</f>
        <v/>
      </c>
      <c r="G159" s="35" t="str">
        <f aca="false">IF(B159="","",B159+Indstillinger!$B$13)</f>
        <v/>
      </c>
      <c r="H159" s="34"/>
      <c r="I159" s="36" t="str">
        <f aca="true">IF(A159="","",IF(H159&lt;&gt;"","Betalt",IF(TODAY()&gt;G159,"Forfalden","Afventer")))</f>
        <v/>
      </c>
    </row>
    <row r="160" customFormat="false" ht="15" hidden="false" customHeight="false" outlineLevel="0" collapsed="false">
      <c r="A160" s="19"/>
      <c r="B160" s="34"/>
      <c r="C160" s="19"/>
      <c r="D160" s="26"/>
      <c r="E160" s="27" t="str">
        <f aca="false">IF(D160="","",ROUND(D160*Indstillinger!$B$14,2))</f>
        <v/>
      </c>
      <c r="F160" s="27" t="str">
        <f aca="false">IF(D160="","",D160+E160)</f>
        <v/>
      </c>
      <c r="G160" s="35" t="str">
        <f aca="false">IF(B160="","",B160+Indstillinger!$B$13)</f>
        <v/>
      </c>
      <c r="H160" s="34"/>
      <c r="I160" s="36" t="str">
        <f aca="true">IF(A160="","",IF(H160&lt;&gt;"","Betalt",IF(TODAY()&gt;G160,"Forfalden","Afventer")))</f>
        <v/>
      </c>
    </row>
    <row r="161" customFormat="false" ht="15" hidden="false" customHeight="false" outlineLevel="0" collapsed="false">
      <c r="A161" s="19"/>
      <c r="B161" s="34"/>
      <c r="C161" s="19"/>
      <c r="D161" s="26"/>
      <c r="E161" s="27" t="str">
        <f aca="false">IF(D161="","",ROUND(D161*Indstillinger!$B$14,2))</f>
        <v/>
      </c>
      <c r="F161" s="27" t="str">
        <f aca="false">IF(D161="","",D161+E161)</f>
        <v/>
      </c>
      <c r="G161" s="35" t="str">
        <f aca="false">IF(B161="","",B161+Indstillinger!$B$13)</f>
        <v/>
      </c>
      <c r="H161" s="34"/>
      <c r="I161" s="36" t="str">
        <f aca="true">IF(A161="","",IF(H161&lt;&gt;"","Betalt",IF(TODAY()&gt;G161,"Forfalden","Afventer")))</f>
        <v/>
      </c>
    </row>
    <row r="162" customFormat="false" ht="15" hidden="false" customHeight="false" outlineLevel="0" collapsed="false">
      <c r="A162" s="19"/>
      <c r="B162" s="34"/>
      <c r="C162" s="19"/>
      <c r="D162" s="26"/>
      <c r="E162" s="27" t="str">
        <f aca="false">IF(D162="","",ROUND(D162*Indstillinger!$B$14,2))</f>
        <v/>
      </c>
      <c r="F162" s="27" t="str">
        <f aca="false">IF(D162="","",D162+E162)</f>
        <v/>
      </c>
      <c r="G162" s="35" t="str">
        <f aca="false">IF(B162="","",B162+Indstillinger!$B$13)</f>
        <v/>
      </c>
      <c r="H162" s="34"/>
      <c r="I162" s="36" t="str">
        <f aca="true">IF(A162="","",IF(H162&lt;&gt;"","Betalt",IF(TODAY()&gt;G162,"Forfalden","Afventer")))</f>
        <v/>
      </c>
    </row>
    <row r="163" customFormat="false" ht="15" hidden="false" customHeight="false" outlineLevel="0" collapsed="false">
      <c r="A163" s="19"/>
      <c r="B163" s="34"/>
      <c r="C163" s="19"/>
      <c r="D163" s="26"/>
      <c r="E163" s="27" t="str">
        <f aca="false">IF(D163="","",ROUND(D163*Indstillinger!$B$14,2))</f>
        <v/>
      </c>
      <c r="F163" s="27" t="str">
        <f aca="false">IF(D163="","",D163+E163)</f>
        <v/>
      </c>
      <c r="G163" s="35" t="str">
        <f aca="false">IF(B163="","",B163+Indstillinger!$B$13)</f>
        <v/>
      </c>
      <c r="H163" s="34"/>
      <c r="I163" s="36" t="str">
        <f aca="true">IF(A163="","",IF(H163&lt;&gt;"","Betalt",IF(TODAY()&gt;G163,"Forfalden","Afventer")))</f>
        <v/>
      </c>
    </row>
    <row r="164" customFormat="false" ht="15" hidden="false" customHeight="false" outlineLevel="0" collapsed="false">
      <c r="A164" s="19"/>
      <c r="B164" s="34"/>
      <c r="C164" s="19"/>
      <c r="D164" s="26"/>
      <c r="E164" s="27" t="str">
        <f aca="false">IF(D164="","",ROUND(D164*Indstillinger!$B$14,2))</f>
        <v/>
      </c>
      <c r="F164" s="27" t="str">
        <f aca="false">IF(D164="","",D164+E164)</f>
        <v/>
      </c>
      <c r="G164" s="35" t="str">
        <f aca="false">IF(B164="","",B164+Indstillinger!$B$13)</f>
        <v/>
      </c>
      <c r="H164" s="34"/>
      <c r="I164" s="36" t="str">
        <f aca="true">IF(A164="","",IF(H164&lt;&gt;"","Betalt",IF(TODAY()&gt;G164,"Forfalden","Afventer")))</f>
        <v/>
      </c>
    </row>
    <row r="165" customFormat="false" ht="15" hidden="false" customHeight="false" outlineLevel="0" collapsed="false">
      <c r="A165" s="19"/>
      <c r="B165" s="34"/>
      <c r="C165" s="19"/>
      <c r="D165" s="26"/>
      <c r="E165" s="27" t="str">
        <f aca="false">IF(D165="","",ROUND(D165*Indstillinger!$B$14,2))</f>
        <v/>
      </c>
      <c r="F165" s="27" t="str">
        <f aca="false">IF(D165="","",D165+E165)</f>
        <v/>
      </c>
      <c r="G165" s="35" t="str">
        <f aca="false">IF(B165="","",B165+Indstillinger!$B$13)</f>
        <v/>
      </c>
      <c r="H165" s="34"/>
      <c r="I165" s="36" t="str">
        <f aca="true">IF(A165="","",IF(H165&lt;&gt;"","Betalt",IF(TODAY()&gt;G165,"Forfalden","Afventer")))</f>
        <v/>
      </c>
    </row>
    <row r="166" customFormat="false" ht="15" hidden="false" customHeight="false" outlineLevel="0" collapsed="false">
      <c r="A166" s="19"/>
      <c r="B166" s="34"/>
      <c r="C166" s="19"/>
      <c r="D166" s="26"/>
      <c r="E166" s="27" t="str">
        <f aca="false">IF(D166="","",ROUND(D166*Indstillinger!$B$14,2))</f>
        <v/>
      </c>
      <c r="F166" s="27" t="str">
        <f aca="false">IF(D166="","",D166+E166)</f>
        <v/>
      </c>
      <c r="G166" s="35" t="str">
        <f aca="false">IF(B166="","",B166+Indstillinger!$B$13)</f>
        <v/>
      </c>
      <c r="H166" s="34"/>
      <c r="I166" s="36" t="str">
        <f aca="true">IF(A166="","",IF(H166&lt;&gt;"","Betalt",IF(TODAY()&gt;G166,"Forfalden","Afventer")))</f>
        <v/>
      </c>
    </row>
    <row r="167" customFormat="false" ht="15" hidden="false" customHeight="false" outlineLevel="0" collapsed="false">
      <c r="A167" s="19"/>
      <c r="B167" s="34"/>
      <c r="C167" s="19"/>
      <c r="D167" s="26"/>
      <c r="E167" s="27" t="str">
        <f aca="false">IF(D167="","",ROUND(D167*Indstillinger!$B$14,2))</f>
        <v/>
      </c>
      <c r="F167" s="27" t="str">
        <f aca="false">IF(D167="","",D167+E167)</f>
        <v/>
      </c>
      <c r="G167" s="35" t="str">
        <f aca="false">IF(B167="","",B167+Indstillinger!$B$13)</f>
        <v/>
      </c>
      <c r="H167" s="34"/>
      <c r="I167" s="36" t="str">
        <f aca="true">IF(A167="","",IF(H167&lt;&gt;"","Betalt",IF(TODAY()&gt;G167,"Forfalden","Afventer")))</f>
        <v/>
      </c>
    </row>
    <row r="168" customFormat="false" ht="15" hidden="false" customHeight="false" outlineLevel="0" collapsed="false">
      <c r="A168" s="19"/>
      <c r="B168" s="34"/>
      <c r="C168" s="19"/>
      <c r="D168" s="26"/>
      <c r="E168" s="27" t="str">
        <f aca="false">IF(D168="","",ROUND(D168*Indstillinger!$B$14,2))</f>
        <v/>
      </c>
      <c r="F168" s="27" t="str">
        <f aca="false">IF(D168="","",D168+E168)</f>
        <v/>
      </c>
      <c r="G168" s="35" t="str">
        <f aca="false">IF(B168="","",B168+Indstillinger!$B$13)</f>
        <v/>
      </c>
      <c r="H168" s="34"/>
      <c r="I168" s="36" t="str">
        <f aca="true">IF(A168="","",IF(H168&lt;&gt;"","Betalt",IF(TODAY()&gt;G168,"Forfalden","Afventer")))</f>
        <v/>
      </c>
    </row>
    <row r="169" customFormat="false" ht="15" hidden="false" customHeight="false" outlineLevel="0" collapsed="false">
      <c r="A169" s="19"/>
      <c r="B169" s="34"/>
      <c r="C169" s="19"/>
      <c r="D169" s="26"/>
      <c r="E169" s="27" t="str">
        <f aca="false">IF(D169="","",ROUND(D169*Indstillinger!$B$14,2))</f>
        <v/>
      </c>
      <c r="F169" s="27" t="str">
        <f aca="false">IF(D169="","",D169+E169)</f>
        <v/>
      </c>
      <c r="G169" s="35" t="str">
        <f aca="false">IF(B169="","",B169+Indstillinger!$B$13)</f>
        <v/>
      </c>
      <c r="H169" s="34"/>
      <c r="I169" s="36" t="str">
        <f aca="true">IF(A169="","",IF(H169&lt;&gt;"","Betalt",IF(TODAY()&gt;G169,"Forfalden","Afventer")))</f>
        <v/>
      </c>
    </row>
    <row r="170" customFormat="false" ht="15" hidden="false" customHeight="false" outlineLevel="0" collapsed="false">
      <c r="A170" s="19"/>
      <c r="B170" s="34"/>
      <c r="C170" s="19"/>
      <c r="D170" s="26"/>
      <c r="E170" s="27" t="str">
        <f aca="false">IF(D170="","",ROUND(D170*Indstillinger!$B$14,2))</f>
        <v/>
      </c>
      <c r="F170" s="27" t="str">
        <f aca="false">IF(D170="","",D170+E170)</f>
        <v/>
      </c>
      <c r="G170" s="35" t="str">
        <f aca="false">IF(B170="","",B170+Indstillinger!$B$13)</f>
        <v/>
      </c>
      <c r="H170" s="34"/>
      <c r="I170" s="36" t="str">
        <f aca="true">IF(A170="","",IF(H170&lt;&gt;"","Betalt",IF(TODAY()&gt;G170,"Forfalden","Afventer")))</f>
        <v/>
      </c>
    </row>
    <row r="171" customFormat="false" ht="15" hidden="false" customHeight="false" outlineLevel="0" collapsed="false">
      <c r="A171" s="19"/>
      <c r="B171" s="34"/>
      <c r="C171" s="19"/>
      <c r="D171" s="26"/>
      <c r="E171" s="27" t="str">
        <f aca="false">IF(D171="","",ROUND(D171*Indstillinger!$B$14,2))</f>
        <v/>
      </c>
      <c r="F171" s="27" t="str">
        <f aca="false">IF(D171="","",D171+E171)</f>
        <v/>
      </c>
      <c r="G171" s="35" t="str">
        <f aca="false">IF(B171="","",B171+Indstillinger!$B$13)</f>
        <v/>
      </c>
      <c r="H171" s="34"/>
      <c r="I171" s="36" t="str">
        <f aca="true">IF(A171="","",IF(H171&lt;&gt;"","Betalt",IF(TODAY()&gt;G171,"Forfalden","Afventer")))</f>
        <v/>
      </c>
    </row>
    <row r="172" customFormat="false" ht="15" hidden="false" customHeight="false" outlineLevel="0" collapsed="false">
      <c r="A172" s="19"/>
      <c r="B172" s="34"/>
      <c r="C172" s="19"/>
      <c r="D172" s="26"/>
      <c r="E172" s="27" t="str">
        <f aca="false">IF(D172="","",ROUND(D172*Indstillinger!$B$14,2))</f>
        <v/>
      </c>
      <c r="F172" s="27" t="str">
        <f aca="false">IF(D172="","",D172+E172)</f>
        <v/>
      </c>
      <c r="G172" s="35" t="str">
        <f aca="false">IF(B172="","",B172+Indstillinger!$B$13)</f>
        <v/>
      </c>
      <c r="H172" s="34"/>
      <c r="I172" s="36" t="str">
        <f aca="true">IF(A172="","",IF(H172&lt;&gt;"","Betalt",IF(TODAY()&gt;G172,"Forfalden","Afventer")))</f>
        <v/>
      </c>
    </row>
    <row r="173" customFormat="false" ht="15" hidden="false" customHeight="false" outlineLevel="0" collapsed="false">
      <c r="A173" s="19"/>
      <c r="B173" s="34"/>
      <c r="C173" s="19"/>
      <c r="D173" s="26"/>
      <c r="E173" s="27" t="str">
        <f aca="false">IF(D173="","",ROUND(D173*Indstillinger!$B$14,2))</f>
        <v/>
      </c>
      <c r="F173" s="27" t="str">
        <f aca="false">IF(D173="","",D173+E173)</f>
        <v/>
      </c>
      <c r="G173" s="35" t="str">
        <f aca="false">IF(B173="","",B173+Indstillinger!$B$13)</f>
        <v/>
      </c>
      <c r="H173" s="34"/>
      <c r="I173" s="36" t="str">
        <f aca="true">IF(A173="","",IF(H173&lt;&gt;"","Betalt",IF(TODAY()&gt;G173,"Forfalden","Afventer")))</f>
        <v/>
      </c>
    </row>
    <row r="174" customFormat="false" ht="15" hidden="false" customHeight="false" outlineLevel="0" collapsed="false">
      <c r="A174" s="19"/>
      <c r="B174" s="34"/>
      <c r="C174" s="19"/>
      <c r="D174" s="26"/>
      <c r="E174" s="27" t="str">
        <f aca="false">IF(D174="","",ROUND(D174*Indstillinger!$B$14,2))</f>
        <v/>
      </c>
      <c r="F174" s="27" t="str">
        <f aca="false">IF(D174="","",D174+E174)</f>
        <v/>
      </c>
      <c r="G174" s="35" t="str">
        <f aca="false">IF(B174="","",B174+Indstillinger!$B$13)</f>
        <v/>
      </c>
      <c r="H174" s="34"/>
      <c r="I174" s="36" t="str">
        <f aca="true">IF(A174="","",IF(H174&lt;&gt;"","Betalt",IF(TODAY()&gt;G174,"Forfalden","Afventer")))</f>
        <v/>
      </c>
    </row>
    <row r="175" customFormat="false" ht="15" hidden="false" customHeight="false" outlineLevel="0" collapsed="false">
      <c r="A175" s="19"/>
      <c r="B175" s="34"/>
      <c r="C175" s="19"/>
      <c r="D175" s="26"/>
      <c r="E175" s="27" t="str">
        <f aca="false">IF(D175="","",ROUND(D175*Indstillinger!$B$14,2))</f>
        <v/>
      </c>
      <c r="F175" s="27" t="str">
        <f aca="false">IF(D175="","",D175+E175)</f>
        <v/>
      </c>
      <c r="G175" s="35" t="str">
        <f aca="false">IF(B175="","",B175+Indstillinger!$B$13)</f>
        <v/>
      </c>
      <c r="H175" s="34"/>
      <c r="I175" s="36" t="str">
        <f aca="true">IF(A175="","",IF(H175&lt;&gt;"","Betalt",IF(TODAY()&gt;G175,"Forfalden","Afventer")))</f>
        <v/>
      </c>
    </row>
    <row r="176" customFormat="false" ht="15" hidden="false" customHeight="false" outlineLevel="0" collapsed="false">
      <c r="A176" s="19"/>
      <c r="B176" s="34"/>
      <c r="C176" s="19"/>
      <c r="D176" s="26"/>
      <c r="E176" s="27" t="str">
        <f aca="false">IF(D176="","",ROUND(D176*Indstillinger!$B$14,2))</f>
        <v/>
      </c>
      <c r="F176" s="27" t="str">
        <f aca="false">IF(D176="","",D176+E176)</f>
        <v/>
      </c>
      <c r="G176" s="35" t="str">
        <f aca="false">IF(B176="","",B176+Indstillinger!$B$13)</f>
        <v/>
      </c>
      <c r="H176" s="34"/>
      <c r="I176" s="36" t="str">
        <f aca="true">IF(A176="","",IF(H176&lt;&gt;"","Betalt",IF(TODAY()&gt;G176,"Forfalden","Afventer")))</f>
        <v/>
      </c>
    </row>
    <row r="177" customFormat="false" ht="15" hidden="false" customHeight="false" outlineLevel="0" collapsed="false">
      <c r="A177" s="19"/>
      <c r="B177" s="34"/>
      <c r="C177" s="19"/>
      <c r="D177" s="26"/>
      <c r="E177" s="27" t="str">
        <f aca="false">IF(D177="","",ROUND(D177*Indstillinger!$B$14,2))</f>
        <v/>
      </c>
      <c r="F177" s="27" t="str">
        <f aca="false">IF(D177="","",D177+E177)</f>
        <v/>
      </c>
      <c r="G177" s="35" t="str">
        <f aca="false">IF(B177="","",B177+Indstillinger!$B$13)</f>
        <v/>
      </c>
      <c r="H177" s="34"/>
      <c r="I177" s="36" t="str">
        <f aca="true">IF(A177="","",IF(H177&lt;&gt;"","Betalt",IF(TODAY()&gt;G177,"Forfalden","Afventer")))</f>
        <v/>
      </c>
    </row>
    <row r="178" customFormat="false" ht="15" hidden="false" customHeight="false" outlineLevel="0" collapsed="false">
      <c r="A178" s="19"/>
      <c r="B178" s="34"/>
      <c r="C178" s="19"/>
      <c r="D178" s="26"/>
      <c r="E178" s="27" t="str">
        <f aca="false">IF(D178="","",ROUND(D178*Indstillinger!$B$14,2))</f>
        <v/>
      </c>
      <c r="F178" s="27" t="str">
        <f aca="false">IF(D178="","",D178+E178)</f>
        <v/>
      </c>
      <c r="G178" s="35" t="str">
        <f aca="false">IF(B178="","",B178+Indstillinger!$B$13)</f>
        <v/>
      </c>
      <c r="H178" s="34"/>
      <c r="I178" s="36" t="str">
        <f aca="true">IF(A178="","",IF(H178&lt;&gt;"","Betalt",IF(TODAY()&gt;G178,"Forfalden","Afventer")))</f>
        <v/>
      </c>
    </row>
    <row r="179" customFormat="false" ht="15" hidden="false" customHeight="false" outlineLevel="0" collapsed="false">
      <c r="A179" s="19"/>
      <c r="B179" s="34"/>
      <c r="C179" s="19"/>
      <c r="D179" s="26"/>
      <c r="E179" s="27" t="str">
        <f aca="false">IF(D179="","",ROUND(D179*Indstillinger!$B$14,2))</f>
        <v/>
      </c>
      <c r="F179" s="27" t="str">
        <f aca="false">IF(D179="","",D179+E179)</f>
        <v/>
      </c>
      <c r="G179" s="35" t="str">
        <f aca="false">IF(B179="","",B179+Indstillinger!$B$13)</f>
        <v/>
      </c>
      <c r="H179" s="34"/>
      <c r="I179" s="36" t="str">
        <f aca="true">IF(A179="","",IF(H179&lt;&gt;"","Betalt",IF(TODAY()&gt;G179,"Forfalden","Afventer")))</f>
        <v/>
      </c>
    </row>
    <row r="180" customFormat="false" ht="15" hidden="false" customHeight="false" outlineLevel="0" collapsed="false">
      <c r="A180" s="19"/>
      <c r="B180" s="34"/>
      <c r="C180" s="19"/>
      <c r="D180" s="26"/>
      <c r="E180" s="27" t="str">
        <f aca="false">IF(D180="","",ROUND(D180*Indstillinger!$B$14,2))</f>
        <v/>
      </c>
      <c r="F180" s="27" t="str">
        <f aca="false">IF(D180="","",D180+E180)</f>
        <v/>
      </c>
      <c r="G180" s="35" t="str">
        <f aca="false">IF(B180="","",B180+Indstillinger!$B$13)</f>
        <v/>
      </c>
      <c r="H180" s="34"/>
      <c r="I180" s="36" t="str">
        <f aca="true">IF(A180="","",IF(H180&lt;&gt;"","Betalt",IF(TODAY()&gt;G180,"Forfalden","Afventer")))</f>
        <v/>
      </c>
    </row>
    <row r="181" customFormat="false" ht="15" hidden="false" customHeight="false" outlineLevel="0" collapsed="false">
      <c r="A181" s="19"/>
      <c r="B181" s="34"/>
      <c r="C181" s="19"/>
      <c r="D181" s="26"/>
      <c r="E181" s="27" t="str">
        <f aca="false">IF(D181="","",ROUND(D181*Indstillinger!$B$14,2))</f>
        <v/>
      </c>
      <c r="F181" s="27" t="str">
        <f aca="false">IF(D181="","",D181+E181)</f>
        <v/>
      </c>
      <c r="G181" s="35" t="str">
        <f aca="false">IF(B181="","",B181+Indstillinger!$B$13)</f>
        <v/>
      </c>
      <c r="H181" s="34"/>
      <c r="I181" s="36" t="str">
        <f aca="true">IF(A181="","",IF(H181&lt;&gt;"","Betalt",IF(TODAY()&gt;G181,"Forfalden","Afventer")))</f>
        <v/>
      </c>
    </row>
    <row r="182" customFormat="false" ht="15" hidden="false" customHeight="false" outlineLevel="0" collapsed="false">
      <c r="A182" s="19"/>
      <c r="B182" s="34"/>
      <c r="C182" s="19"/>
      <c r="D182" s="26"/>
      <c r="E182" s="27" t="str">
        <f aca="false">IF(D182="","",ROUND(D182*Indstillinger!$B$14,2))</f>
        <v/>
      </c>
      <c r="F182" s="27" t="str">
        <f aca="false">IF(D182="","",D182+E182)</f>
        <v/>
      </c>
      <c r="G182" s="35" t="str">
        <f aca="false">IF(B182="","",B182+Indstillinger!$B$13)</f>
        <v/>
      </c>
      <c r="H182" s="34"/>
      <c r="I182" s="36" t="str">
        <f aca="true">IF(A182="","",IF(H182&lt;&gt;"","Betalt",IF(TODAY()&gt;G182,"Forfalden","Afventer")))</f>
        <v/>
      </c>
    </row>
    <row r="183" customFormat="false" ht="15" hidden="false" customHeight="false" outlineLevel="0" collapsed="false">
      <c r="A183" s="19"/>
      <c r="B183" s="34"/>
      <c r="C183" s="19"/>
      <c r="D183" s="26"/>
      <c r="E183" s="27" t="str">
        <f aca="false">IF(D183="","",ROUND(D183*Indstillinger!$B$14,2))</f>
        <v/>
      </c>
      <c r="F183" s="27" t="str">
        <f aca="false">IF(D183="","",D183+E183)</f>
        <v/>
      </c>
      <c r="G183" s="35" t="str">
        <f aca="false">IF(B183="","",B183+Indstillinger!$B$13)</f>
        <v/>
      </c>
      <c r="H183" s="34"/>
      <c r="I183" s="36" t="str">
        <f aca="true">IF(A183="","",IF(H183&lt;&gt;"","Betalt",IF(TODAY()&gt;G183,"Forfalden","Afventer")))</f>
        <v/>
      </c>
    </row>
    <row r="184" customFormat="false" ht="15" hidden="false" customHeight="false" outlineLevel="0" collapsed="false">
      <c r="A184" s="19"/>
      <c r="B184" s="34"/>
      <c r="C184" s="19"/>
      <c r="D184" s="26"/>
      <c r="E184" s="27" t="str">
        <f aca="false">IF(D184="","",ROUND(D184*Indstillinger!$B$14,2))</f>
        <v/>
      </c>
      <c r="F184" s="27" t="str">
        <f aca="false">IF(D184="","",D184+E184)</f>
        <v/>
      </c>
      <c r="G184" s="35" t="str">
        <f aca="false">IF(B184="","",B184+Indstillinger!$B$13)</f>
        <v/>
      </c>
      <c r="H184" s="34"/>
      <c r="I184" s="36" t="str">
        <f aca="true">IF(A184="","",IF(H184&lt;&gt;"","Betalt",IF(TODAY()&gt;G184,"Forfalden","Afventer")))</f>
        <v/>
      </c>
    </row>
    <row r="185" customFormat="false" ht="15" hidden="false" customHeight="false" outlineLevel="0" collapsed="false">
      <c r="A185" s="19"/>
      <c r="B185" s="34"/>
      <c r="C185" s="19"/>
      <c r="D185" s="26"/>
      <c r="E185" s="27" t="str">
        <f aca="false">IF(D185="","",ROUND(D185*Indstillinger!$B$14,2))</f>
        <v/>
      </c>
      <c r="F185" s="27" t="str">
        <f aca="false">IF(D185="","",D185+E185)</f>
        <v/>
      </c>
      <c r="G185" s="35" t="str">
        <f aca="false">IF(B185="","",B185+Indstillinger!$B$13)</f>
        <v/>
      </c>
      <c r="H185" s="34"/>
      <c r="I185" s="36" t="str">
        <f aca="true">IF(A185="","",IF(H185&lt;&gt;"","Betalt",IF(TODAY()&gt;G185,"Forfalden","Afventer")))</f>
        <v/>
      </c>
    </row>
    <row r="186" customFormat="false" ht="15" hidden="false" customHeight="false" outlineLevel="0" collapsed="false">
      <c r="A186" s="19"/>
      <c r="B186" s="34"/>
      <c r="C186" s="19"/>
      <c r="D186" s="26"/>
      <c r="E186" s="27" t="str">
        <f aca="false">IF(D186="","",ROUND(D186*Indstillinger!$B$14,2))</f>
        <v/>
      </c>
      <c r="F186" s="27" t="str">
        <f aca="false">IF(D186="","",D186+E186)</f>
        <v/>
      </c>
      <c r="G186" s="35" t="str">
        <f aca="false">IF(B186="","",B186+Indstillinger!$B$13)</f>
        <v/>
      </c>
      <c r="H186" s="34"/>
      <c r="I186" s="36" t="str">
        <f aca="true">IF(A186="","",IF(H186&lt;&gt;"","Betalt",IF(TODAY()&gt;G186,"Forfalden","Afventer")))</f>
        <v/>
      </c>
    </row>
    <row r="187" customFormat="false" ht="15" hidden="false" customHeight="false" outlineLevel="0" collapsed="false">
      <c r="A187" s="19"/>
      <c r="B187" s="34"/>
      <c r="C187" s="19"/>
      <c r="D187" s="26"/>
      <c r="E187" s="27" t="str">
        <f aca="false">IF(D187="","",ROUND(D187*Indstillinger!$B$14,2))</f>
        <v/>
      </c>
      <c r="F187" s="27" t="str">
        <f aca="false">IF(D187="","",D187+E187)</f>
        <v/>
      </c>
      <c r="G187" s="35" t="str">
        <f aca="false">IF(B187="","",B187+Indstillinger!$B$13)</f>
        <v/>
      </c>
      <c r="H187" s="34"/>
      <c r="I187" s="36" t="str">
        <f aca="true">IF(A187="","",IF(H187&lt;&gt;"","Betalt",IF(TODAY()&gt;G187,"Forfalden","Afventer")))</f>
        <v/>
      </c>
    </row>
    <row r="188" customFormat="false" ht="15" hidden="false" customHeight="false" outlineLevel="0" collapsed="false">
      <c r="A188" s="19"/>
      <c r="B188" s="34"/>
      <c r="C188" s="19"/>
      <c r="D188" s="26"/>
      <c r="E188" s="27" t="str">
        <f aca="false">IF(D188="","",ROUND(D188*Indstillinger!$B$14,2))</f>
        <v/>
      </c>
      <c r="F188" s="27" t="str">
        <f aca="false">IF(D188="","",D188+E188)</f>
        <v/>
      </c>
      <c r="G188" s="35" t="str">
        <f aca="false">IF(B188="","",B188+Indstillinger!$B$13)</f>
        <v/>
      </c>
      <c r="H188" s="34"/>
      <c r="I188" s="36" t="str">
        <f aca="true">IF(A188="","",IF(H188&lt;&gt;"","Betalt",IF(TODAY()&gt;G188,"Forfalden","Afventer")))</f>
        <v/>
      </c>
    </row>
    <row r="189" customFormat="false" ht="15" hidden="false" customHeight="false" outlineLevel="0" collapsed="false">
      <c r="A189" s="19"/>
      <c r="B189" s="34"/>
      <c r="C189" s="19"/>
      <c r="D189" s="26"/>
      <c r="E189" s="27" t="str">
        <f aca="false">IF(D189="","",ROUND(D189*Indstillinger!$B$14,2))</f>
        <v/>
      </c>
      <c r="F189" s="27" t="str">
        <f aca="false">IF(D189="","",D189+E189)</f>
        <v/>
      </c>
      <c r="G189" s="35" t="str">
        <f aca="false">IF(B189="","",B189+Indstillinger!$B$13)</f>
        <v/>
      </c>
      <c r="H189" s="34"/>
      <c r="I189" s="36" t="str">
        <f aca="true">IF(A189="","",IF(H189&lt;&gt;"","Betalt",IF(TODAY()&gt;G189,"Forfalden","Afventer")))</f>
        <v/>
      </c>
    </row>
    <row r="190" customFormat="false" ht="15" hidden="false" customHeight="false" outlineLevel="0" collapsed="false">
      <c r="A190" s="19"/>
      <c r="B190" s="34"/>
      <c r="C190" s="19"/>
      <c r="D190" s="26"/>
      <c r="E190" s="27" t="str">
        <f aca="false">IF(D190="","",ROUND(D190*Indstillinger!$B$14,2))</f>
        <v/>
      </c>
      <c r="F190" s="27" t="str">
        <f aca="false">IF(D190="","",D190+E190)</f>
        <v/>
      </c>
      <c r="G190" s="35" t="str">
        <f aca="false">IF(B190="","",B190+Indstillinger!$B$13)</f>
        <v/>
      </c>
      <c r="H190" s="34"/>
      <c r="I190" s="36" t="str">
        <f aca="true">IF(A190="","",IF(H190&lt;&gt;"","Betalt",IF(TODAY()&gt;G190,"Forfalden","Afventer")))</f>
        <v/>
      </c>
    </row>
    <row r="191" customFormat="false" ht="15" hidden="false" customHeight="false" outlineLevel="0" collapsed="false">
      <c r="A191" s="19"/>
      <c r="B191" s="34"/>
      <c r="C191" s="19"/>
      <c r="D191" s="26"/>
      <c r="E191" s="27" t="str">
        <f aca="false">IF(D191="","",ROUND(D191*Indstillinger!$B$14,2))</f>
        <v/>
      </c>
      <c r="F191" s="27" t="str">
        <f aca="false">IF(D191="","",D191+E191)</f>
        <v/>
      </c>
      <c r="G191" s="35" t="str">
        <f aca="false">IF(B191="","",B191+Indstillinger!$B$13)</f>
        <v/>
      </c>
      <c r="H191" s="34"/>
      <c r="I191" s="36" t="str">
        <f aca="true">IF(A191="","",IF(H191&lt;&gt;"","Betalt",IF(TODAY()&gt;G191,"Forfalden","Afventer")))</f>
        <v/>
      </c>
    </row>
    <row r="192" customFormat="false" ht="15" hidden="false" customHeight="false" outlineLevel="0" collapsed="false">
      <c r="A192" s="19"/>
      <c r="B192" s="34"/>
      <c r="C192" s="19"/>
      <c r="D192" s="26"/>
      <c r="E192" s="27" t="str">
        <f aca="false">IF(D192="","",ROUND(D192*Indstillinger!$B$14,2))</f>
        <v/>
      </c>
      <c r="F192" s="27" t="str">
        <f aca="false">IF(D192="","",D192+E192)</f>
        <v/>
      </c>
      <c r="G192" s="35" t="str">
        <f aca="false">IF(B192="","",B192+Indstillinger!$B$13)</f>
        <v/>
      </c>
      <c r="H192" s="34"/>
      <c r="I192" s="36" t="str">
        <f aca="true">IF(A192="","",IF(H192&lt;&gt;"","Betalt",IF(TODAY()&gt;G192,"Forfalden","Afventer")))</f>
        <v/>
      </c>
    </row>
    <row r="193" customFormat="false" ht="15" hidden="false" customHeight="false" outlineLevel="0" collapsed="false">
      <c r="A193" s="19"/>
      <c r="B193" s="34"/>
      <c r="C193" s="19"/>
      <c r="D193" s="26"/>
      <c r="E193" s="27" t="str">
        <f aca="false">IF(D193="","",ROUND(D193*Indstillinger!$B$14,2))</f>
        <v/>
      </c>
      <c r="F193" s="27" t="str">
        <f aca="false">IF(D193="","",D193+E193)</f>
        <v/>
      </c>
      <c r="G193" s="35" t="str">
        <f aca="false">IF(B193="","",B193+Indstillinger!$B$13)</f>
        <v/>
      </c>
      <c r="H193" s="34"/>
      <c r="I193" s="36" t="str">
        <f aca="true">IF(A193="","",IF(H193&lt;&gt;"","Betalt",IF(TODAY()&gt;G193,"Forfalden","Afventer")))</f>
        <v/>
      </c>
    </row>
    <row r="194" customFormat="false" ht="15" hidden="false" customHeight="false" outlineLevel="0" collapsed="false">
      <c r="A194" s="19"/>
      <c r="B194" s="34"/>
      <c r="C194" s="19"/>
      <c r="D194" s="26"/>
      <c r="E194" s="27" t="str">
        <f aca="false">IF(D194="","",ROUND(D194*Indstillinger!$B$14,2))</f>
        <v/>
      </c>
      <c r="F194" s="27" t="str">
        <f aca="false">IF(D194="","",D194+E194)</f>
        <v/>
      </c>
      <c r="G194" s="35" t="str">
        <f aca="false">IF(B194="","",B194+Indstillinger!$B$13)</f>
        <v/>
      </c>
      <c r="H194" s="34"/>
      <c r="I194" s="36" t="str">
        <f aca="true">IF(A194="","",IF(H194&lt;&gt;"","Betalt",IF(TODAY()&gt;G194,"Forfalden","Afventer")))</f>
        <v/>
      </c>
    </row>
    <row r="195" customFormat="false" ht="15" hidden="false" customHeight="false" outlineLevel="0" collapsed="false">
      <c r="A195" s="19"/>
      <c r="B195" s="34"/>
      <c r="C195" s="19"/>
      <c r="D195" s="26"/>
      <c r="E195" s="27" t="str">
        <f aca="false">IF(D195="","",ROUND(D195*Indstillinger!$B$14,2))</f>
        <v/>
      </c>
      <c r="F195" s="27" t="str">
        <f aca="false">IF(D195="","",D195+E195)</f>
        <v/>
      </c>
      <c r="G195" s="35" t="str">
        <f aca="false">IF(B195="","",B195+Indstillinger!$B$13)</f>
        <v/>
      </c>
      <c r="H195" s="34"/>
      <c r="I195" s="36" t="str">
        <f aca="true">IF(A195="","",IF(H195&lt;&gt;"","Betalt",IF(TODAY()&gt;G195,"Forfalden","Afventer")))</f>
        <v/>
      </c>
    </row>
    <row r="196" customFormat="false" ht="15" hidden="false" customHeight="false" outlineLevel="0" collapsed="false">
      <c r="A196" s="19"/>
      <c r="B196" s="34"/>
      <c r="C196" s="19"/>
      <c r="D196" s="26"/>
      <c r="E196" s="27" t="str">
        <f aca="false">IF(D196="","",ROUND(D196*Indstillinger!$B$14,2))</f>
        <v/>
      </c>
      <c r="F196" s="27" t="str">
        <f aca="false">IF(D196="","",D196+E196)</f>
        <v/>
      </c>
      <c r="G196" s="35" t="str">
        <f aca="false">IF(B196="","",B196+Indstillinger!$B$13)</f>
        <v/>
      </c>
      <c r="H196" s="34"/>
      <c r="I196" s="36" t="str">
        <f aca="true">IF(A196="","",IF(H196&lt;&gt;"","Betalt",IF(TODAY()&gt;G196,"Forfalden","Afventer")))</f>
        <v/>
      </c>
    </row>
    <row r="197" customFormat="false" ht="15" hidden="false" customHeight="false" outlineLevel="0" collapsed="false">
      <c r="A197" s="19"/>
      <c r="B197" s="34"/>
      <c r="C197" s="19"/>
      <c r="D197" s="26"/>
      <c r="E197" s="27" t="str">
        <f aca="false">IF(D197="","",ROUND(D197*Indstillinger!$B$14,2))</f>
        <v/>
      </c>
      <c r="F197" s="27" t="str">
        <f aca="false">IF(D197="","",D197+E197)</f>
        <v/>
      </c>
      <c r="G197" s="35" t="str">
        <f aca="false">IF(B197="","",B197+Indstillinger!$B$13)</f>
        <v/>
      </c>
      <c r="H197" s="34"/>
      <c r="I197" s="36" t="str">
        <f aca="true">IF(A197="","",IF(H197&lt;&gt;"","Betalt",IF(TODAY()&gt;G197,"Forfalden","Afventer")))</f>
        <v/>
      </c>
    </row>
    <row r="198" customFormat="false" ht="15" hidden="false" customHeight="false" outlineLevel="0" collapsed="false">
      <c r="A198" s="19"/>
      <c r="B198" s="34"/>
      <c r="C198" s="19"/>
      <c r="D198" s="26"/>
      <c r="E198" s="27" t="str">
        <f aca="false">IF(D198="","",ROUND(D198*Indstillinger!$B$14,2))</f>
        <v/>
      </c>
      <c r="F198" s="27" t="str">
        <f aca="false">IF(D198="","",D198+E198)</f>
        <v/>
      </c>
      <c r="G198" s="35" t="str">
        <f aca="false">IF(B198="","",B198+Indstillinger!$B$13)</f>
        <v/>
      </c>
      <c r="H198" s="34"/>
      <c r="I198" s="36" t="str">
        <f aca="true">IF(A198="","",IF(H198&lt;&gt;"","Betalt",IF(TODAY()&gt;G198,"Forfalden","Afventer")))</f>
        <v/>
      </c>
    </row>
    <row r="199" customFormat="false" ht="15" hidden="false" customHeight="false" outlineLevel="0" collapsed="false">
      <c r="A199" s="19"/>
      <c r="B199" s="34"/>
      <c r="C199" s="19"/>
      <c r="D199" s="26"/>
      <c r="E199" s="27" t="str">
        <f aca="false">IF(D199="","",ROUND(D199*Indstillinger!$B$14,2))</f>
        <v/>
      </c>
      <c r="F199" s="27" t="str">
        <f aca="false">IF(D199="","",D199+E199)</f>
        <v/>
      </c>
      <c r="G199" s="35" t="str">
        <f aca="false">IF(B199="","",B199+Indstillinger!$B$13)</f>
        <v/>
      </c>
      <c r="H199" s="34"/>
      <c r="I199" s="36" t="str">
        <f aca="true">IF(A199="","",IF(H199&lt;&gt;"","Betalt",IF(TODAY()&gt;G199,"Forfalden","Afventer")))</f>
        <v/>
      </c>
    </row>
    <row r="200" customFormat="false" ht="15" hidden="false" customHeight="false" outlineLevel="0" collapsed="false">
      <c r="A200" s="19"/>
      <c r="B200" s="34"/>
      <c r="C200" s="19"/>
      <c r="D200" s="26"/>
      <c r="E200" s="27" t="str">
        <f aca="false">IF(D200="","",ROUND(D200*Indstillinger!$B$14,2))</f>
        <v/>
      </c>
      <c r="F200" s="27" t="str">
        <f aca="false">IF(D200="","",D200+E200)</f>
        <v/>
      </c>
      <c r="G200" s="35" t="str">
        <f aca="false">IF(B200="","",B200+Indstillinger!$B$13)</f>
        <v/>
      </c>
      <c r="H200" s="34"/>
      <c r="I200" s="36" t="str">
        <f aca="true">IF(A200="","",IF(H200&lt;&gt;"","Betalt",IF(TODAY()&gt;G200,"Forfalden","Afventer")))</f>
        <v/>
      </c>
    </row>
    <row r="201" customFormat="false" ht="15" hidden="false" customHeight="false" outlineLevel="0" collapsed="false">
      <c r="A201" s="19"/>
      <c r="B201" s="34"/>
      <c r="C201" s="19"/>
      <c r="D201" s="26"/>
      <c r="E201" s="27" t="str">
        <f aca="false">IF(D201="","",ROUND(D201*Indstillinger!$B$14,2))</f>
        <v/>
      </c>
      <c r="F201" s="27" t="str">
        <f aca="false">IF(D201="","",D201+E201)</f>
        <v/>
      </c>
      <c r="G201" s="35" t="str">
        <f aca="false">IF(B201="","",B201+Indstillinger!$B$13)</f>
        <v/>
      </c>
      <c r="H201" s="34"/>
      <c r="I201" s="36" t="str">
        <f aca="true">IF(A201="","",IF(H201&lt;&gt;"","Betalt",IF(TODAY()&gt;G201,"Forfalden","Afventer")))</f>
        <v/>
      </c>
    </row>
    <row r="202" customFormat="false" ht="15" hidden="false" customHeight="false" outlineLevel="0" collapsed="false">
      <c r="A202" s="19"/>
      <c r="B202" s="34"/>
      <c r="C202" s="19"/>
      <c r="D202" s="26"/>
      <c r="E202" s="27" t="str">
        <f aca="false">IF(D202="","",ROUND(D202*Indstillinger!$B$14,2))</f>
        <v/>
      </c>
      <c r="F202" s="27" t="str">
        <f aca="false">IF(D202="","",D202+E202)</f>
        <v/>
      </c>
      <c r="G202" s="35" t="str">
        <f aca="false">IF(B202="","",B202+Indstillinger!$B$13)</f>
        <v/>
      </c>
      <c r="H202" s="34"/>
      <c r="I202" s="36" t="str">
        <f aca="true">IF(A202="","",IF(H202&lt;&gt;"","Betalt",IF(TODAY()&gt;G202,"Forfalden","Afventer")))</f>
        <v/>
      </c>
    </row>
    <row r="203" customFormat="false" ht="15" hidden="false" customHeight="false" outlineLevel="0" collapsed="false">
      <c r="A203" s="19"/>
      <c r="B203" s="34"/>
      <c r="C203" s="19"/>
      <c r="D203" s="26"/>
      <c r="E203" s="27" t="str">
        <f aca="false">IF(D203="","",ROUND(D203*Indstillinger!$B$14,2))</f>
        <v/>
      </c>
      <c r="F203" s="27" t="str">
        <f aca="false">IF(D203="","",D203+E203)</f>
        <v/>
      </c>
      <c r="G203" s="35" t="str">
        <f aca="false">IF(B203="","",B203+Indstillinger!$B$13)</f>
        <v/>
      </c>
      <c r="H203" s="34"/>
      <c r="I203" s="36" t="str">
        <f aca="true">IF(A203="","",IF(H203&lt;&gt;"","Betalt",IF(TODAY()&gt;G203,"Forfalden","Afventer")))</f>
        <v/>
      </c>
    </row>
    <row r="204" customFormat="false" ht="15" hidden="false" customHeight="false" outlineLevel="0" collapsed="false">
      <c r="A204" s="19"/>
      <c r="B204" s="34"/>
      <c r="C204" s="19"/>
      <c r="D204" s="26"/>
      <c r="E204" s="27" t="str">
        <f aca="false">IF(D204="","",ROUND(D204*Indstillinger!$B$14,2))</f>
        <v/>
      </c>
      <c r="F204" s="27" t="str">
        <f aca="false">IF(D204="","",D204+E204)</f>
        <v/>
      </c>
      <c r="G204" s="35" t="str">
        <f aca="false">IF(B204="","",B204+Indstillinger!$B$13)</f>
        <v/>
      </c>
      <c r="H204" s="34"/>
      <c r="I204" s="36" t="str">
        <f aca="true">IF(A204="","",IF(H204&lt;&gt;"","Betalt",IF(TODAY()&gt;G204,"Forfalden","Afventer")))</f>
        <v/>
      </c>
    </row>
    <row r="205" customFormat="false" ht="15" hidden="false" customHeight="false" outlineLevel="0" collapsed="false">
      <c r="A205" s="19"/>
      <c r="B205" s="34"/>
      <c r="C205" s="19"/>
      <c r="D205" s="26"/>
      <c r="E205" s="27" t="str">
        <f aca="false">IF(D205="","",ROUND(D205*Indstillinger!$B$14,2))</f>
        <v/>
      </c>
      <c r="F205" s="27" t="str">
        <f aca="false">IF(D205="","",D205+E205)</f>
        <v/>
      </c>
      <c r="G205" s="35" t="str">
        <f aca="false">IF(B205="","",B205+Indstillinger!$B$13)</f>
        <v/>
      </c>
      <c r="H205" s="34"/>
      <c r="I205" s="36" t="str">
        <f aca="true">IF(A205="","",IF(H205&lt;&gt;"","Betalt",IF(TODAY()&gt;G205,"Forfalden","Afventer")))</f>
        <v/>
      </c>
    </row>
    <row r="206" customFormat="false" ht="15" hidden="false" customHeight="false" outlineLevel="0" collapsed="false">
      <c r="A206" s="19"/>
      <c r="B206" s="34"/>
      <c r="C206" s="19"/>
      <c r="D206" s="26"/>
      <c r="E206" s="27" t="str">
        <f aca="false">IF(D206="","",ROUND(D206*Indstillinger!$B$14,2))</f>
        <v/>
      </c>
      <c r="F206" s="27" t="str">
        <f aca="false">IF(D206="","",D206+E206)</f>
        <v/>
      </c>
      <c r="G206" s="35" t="str">
        <f aca="false">IF(B206="","",B206+Indstillinger!$B$13)</f>
        <v/>
      </c>
      <c r="H206" s="34"/>
      <c r="I206" s="36" t="str">
        <f aca="true">IF(A206="","",IF(H206&lt;&gt;"","Betalt",IF(TODAY()&gt;G206,"Forfalden","Afventer")))</f>
        <v/>
      </c>
    </row>
    <row r="207" customFormat="false" ht="15" hidden="false" customHeight="false" outlineLevel="0" collapsed="false">
      <c r="A207" s="19"/>
      <c r="B207" s="34"/>
      <c r="C207" s="19"/>
      <c r="D207" s="26"/>
      <c r="E207" s="27" t="str">
        <f aca="false">IF(D207="","",ROUND(D207*Indstillinger!$B$14,2))</f>
        <v/>
      </c>
      <c r="F207" s="27" t="str">
        <f aca="false">IF(D207="","",D207+E207)</f>
        <v/>
      </c>
      <c r="G207" s="35" t="str">
        <f aca="false">IF(B207="","",B207+Indstillinger!$B$13)</f>
        <v/>
      </c>
      <c r="H207" s="34"/>
      <c r="I207" s="36" t="str">
        <f aca="true">IF(A207="","",IF(H207&lt;&gt;"","Betalt",IF(TODAY()&gt;G207,"Forfalden","Afventer")))</f>
        <v/>
      </c>
    </row>
    <row r="208" customFormat="false" ht="15" hidden="false" customHeight="false" outlineLevel="0" collapsed="false">
      <c r="A208" s="19"/>
      <c r="B208" s="34"/>
      <c r="C208" s="19"/>
      <c r="D208" s="26"/>
      <c r="E208" s="27" t="str">
        <f aca="false">IF(D208="","",ROUND(D208*Indstillinger!$B$14,2))</f>
        <v/>
      </c>
      <c r="F208" s="27" t="str">
        <f aca="false">IF(D208="","",D208+E208)</f>
        <v/>
      </c>
      <c r="G208" s="35" t="str">
        <f aca="false">IF(B208="","",B208+Indstillinger!$B$13)</f>
        <v/>
      </c>
      <c r="H208" s="34"/>
      <c r="I208" s="36" t="str">
        <f aca="true">IF(A208="","",IF(H208&lt;&gt;"","Betalt",IF(TODAY()&gt;G208,"Forfalden","Afventer")))</f>
        <v/>
      </c>
    </row>
    <row r="209" customFormat="false" ht="15" hidden="false" customHeight="false" outlineLevel="0" collapsed="false">
      <c r="A209" s="19"/>
      <c r="B209" s="34"/>
      <c r="C209" s="19"/>
      <c r="D209" s="26"/>
      <c r="E209" s="27" t="str">
        <f aca="false">IF(D209="","",ROUND(D209*Indstillinger!$B$14,2))</f>
        <v/>
      </c>
      <c r="F209" s="27" t="str">
        <f aca="false">IF(D209="","",D209+E209)</f>
        <v/>
      </c>
      <c r="G209" s="35" t="str">
        <f aca="false">IF(B209="","",B209+Indstillinger!$B$13)</f>
        <v/>
      </c>
      <c r="H209" s="34"/>
      <c r="I209" s="36" t="str">
        <f aca="true">IF(A209="","",IF(H209&lt;&gt;"","Betalt",IF(TODAY()&gt;G209,"Forfalden","Afventer")))</f>
        <v/>
      </c>
    </row>
    <row r="210" customFormat="false" ht="15" hidden="false" customHeight="false" outlineLevel="0" collapsed="false">
      <c r="A210" s="19"/>
      <c r="B210" s="34"/>
      <c r="C210" s="19"/>
      <c r="D210" s="26"/>
      <c r="E210" s="27" t="str">
        <f aca="false">IF(D210="","",ROUND(D210*Indstillinger!$B$14,2))</f>
        <v/>
      </c>
      <c r="F210" s="27" t="str">
        <f aca="false">IF(D210="","",D210+E210)</f>
        <v/>
      </c>
      <c r="G210" s="35" t="str">
        <f aca="false">IF(B210="","",B210+Indstillinger!$B$13)</f>
        <v/>
      </c>
      <c r="H210" s="34"/>
      <c r="I210" s="36" t="str">
        <f aca="true">IF(A210="","",IF(H210&lt;&gt;"","Betalt",IF(TODAY()&gt;G210,"Forfalden","Afventer")))</f>
        <v/>
      </c>
    </row>
    <row r="211" customFormat="false" ht="15" hidden="false" customHeight="false" outlineLevel="0" collapsed="false">
      <c r="A211" s="19"/>
      <c r="B211" s="34"/>
      <c r="C211" s="19"/>
      <c r="D211" s="26"/>
      <c r="E211" s="27" t="str">
        <f aca="false">IF(D211="","",ROUND(D211*Indstillinger!$B$14,2))</f>
        <v/>
      </c>
      <c r="F211" s="27" t="str">
        <f aca="false">IF(D211="","",D211+E211)</f>
        <v/>
      </c>
      <c r="G211" s="35" t="str">
        <f aca="false">IF(B211="","",B211+Indstillinger!$B$13)</f>
        <v/>
      </c>
      <c r="H211" s="34"/>
      <c r="I211" s="36" t="str">
        <f aca="true">IF(A211="","",IF(H211&lt;&gt;"","Betalt",IF(TODAY()&gt;G211,"Forfalden","Afventer")))</f>
        <v/>
      </c>
    </row>
    <row r="212" customFormat="false" ht="15" hidden="false" customHeight="false" outlineLevel="0" collapsed="false">
      <c r="A212" s="19"/>
      <c r="B212" s="34"/>
      <c r="C212" s="19"/>
      <c r="D212" s="26"/>
      <c r="E212" s="27" t="str">
        <f aca="false">IF(D212="","",ROUND(D212*Indstillinger!$B$14,2))</f>
        <v/>
      </c>
      <c r="F212" s="27" t="str">
        <f aca="false">IF(D212="","",D212+E212)</f>
        <v/>
      </c>
      <c r="G212" s="35" t="str">
        <f aca="false">IF(B212="","",B212+Indstillinger!$B$13)</f>
        <v/>
      </c>
      <c r="H212" s="34"/>
      <c r="I212" s="36" t="str">
        <f aca="true">IF(A212="","",IF(H212&lt;&gt;"","Betalt",IF(TODAY()&gt;G212,"Forfalden","Afventer")))</f>
        <v/>
      </c>
    </row>
    <row r="213" customFormat="false" ht="15" hidden="false" customHeight="false" outlineLevel="0" collapsed="false">
      <c r="A213" s="19"/>
      <c r="B213" s="34"/>
      <c r="C213" s="19"/>
      <c r="D213" s="26"/>
      <c r="E213" s="27" t="str">
        <f aca="false">IF(D213="","",ROUND(D213*Indstillinger!$B$14,2))</f>
        <v/>
      </c>
      <c r="F213" s="27" t="str">
        <f aca="false">IF(D213="","",D213+E213)</f>
        <v/>
      </c>
      <c r="G213" s="35" t="str">
        <f aca="false">IF(B213="","",B213+Indstillinger!$B$13)</f>
        <v/>
      </c>
      <c r="H213" s="34"/>
      <c r="I213" s="36" t="str">
        <f aca="true">IF(A213="","",IF(H213&lt;&gt;"","Betalt",IF(TODAY()&gt;G213,"Forfalden","Afventer")))</f>
        <v/>
      </c>
    </row>
    <row r="214" customFormat="false" ht="15" hidden="false" customHeight="false" outlineLevel="0" collapsed="false">
      <c r="A214" s="19"/>
      <c r="B214" s="34"/>
      <c r="C214" s="19"/>
      <c r="D214" s="26"/>
      <c r="E214" s="27" t="str">
        <f aca="false">IF(D214="","",ROUND(D214*Indstillinger!$B$14,2))</f>
        <v/>
      </c>
      <c r="F214" s="27" t="str">
        <f aca="false">IF(D214="","",D214+E214)</f>
        <v/>
      </c>
      <c r="G214" s="35" t="str">
        <f aca="false">IF(B214="","",B214+Indstillinger!$B$13)</f>
        <v/>
      </c>
      <c r="H214" s="34"/>
      <c r="I214" s="36" t="str">
        <f aca="true">IF(A214="","",IF(H214&lt;&gt;"","Betalt",IF(TODAY()&gt;G214,"Forfalden","Afventer")))</f>
        <v/>
      </c>
    </row>
    <row r="215" customFormat="false" ht="15" hidden="false" customHeight="false" outlineLevel="0" collapsed="false">
      <c r="A215" s="19"/>
      <c r="B215" s="34"/>
      <c r="C215" s="19"/>
      <c r="D215" s="26"/>
      <c r="E215" s="27" t="str">
        <f aca="false">IF(D215="","",ROUND(D215*Indstillinger!$B$14,2))</f>
        <v/>
      </c>
      <c r="F215" s="27" t="str">
        <f aca="false">IF(D215="","",D215+E215)</f>
        <v/>
      </c>
      <c r="G215" s="35" t="str">
        <f aca="false">IF(B215="","",B215+Indstillinger!$B$13)</f>
        <v/>
      </c>
      <c r="H215" s="34"/>
      <c r="I215" s="36" t="str">
        <f aca="true">IF(A215="","",IF(H215&lt;&gt;"","Betalt",IF(TODAY()&gt;G215,"Forfalden","Afventer")))</f>
        <v/>
      </c>
    </row>
    <row r="216" customFormat="false" ht="15" hidden="false" customHeight="false" outlineLevel="0" collapsed="false">
      <c r="A216" s="19"/>
      <c r="B216" s="34"/>
      <c r="C216" s="19"/>
      <c r="D216" s="26"/>
      <c r="E216" s="27" t="str">
        <f aca="false">IF(D216="","",ROUND(D216*Indstillinger!$B$14,2))</f>
        <v/>
      </c>
      <c r="F216" s="27" t="str">
        <f aca="false">IF(D216="","",D216+E216)</f>
        <v/>
      </c>
      <c r="G216" s="35" t="str">
        <f aca="false">IF(B216="","",B216+Indstillinger!$B$13)</f>
        <v/>
      </c>
      <c r="H216" s="34"/>
      <c r="I216" s="36" t="str">
        <f aca="true">IF(A216="","",IF(H216&lt;&gt;"","Betalt",IF(TODAY()&gt;G216,"Forfalden","Afventer")))</f>
        <v/>
      </c>
    </row>
    <row r="217" customFormat="false" ht="15" hidden="false" customHeight="false" outlineLevel="0" collapsed="false">
      <c r="A217" s="19"/>
      <c r="B217" s="34"/>
      <c r="C217" s="19"/>
      <c r="D217" s="26"/>
      <c r="E217" s="27" t="str">
        <f aca="false">IF(D217="","",ROUND(D217*Indstillinger!$B$14,2))</f>
        <v/>
      </c>
      <c r="F217" s="27" t="str">
        <f aca="false">IF(D217="","",D217+E217)</f>
        <v/>
      </c>
      <c r="G217" s="35" t="str">
        <f aca="false">IF(B217="","",B217+Indstillinger!$B$13)</f>
        <v/>
      </c>
      <c r="H217" s="34"/>
      <c r="I217" s="36" t="str">
        <f aca="true">IF(A217="","",IF(H217&lt;&gt;"","Betalt",IF(TODAY()&gt;G217,"Forfalden","Afventer")))</f>
        <v/>
      </c>
    </row>
    <row r="218" customFormat="false" ht="15" hidden="false" customHeight="false" outlineLevel="0" collapsed="false">
      <c r="A218" s="19"/>
      <c r="B218" s="34"/>
      <c r="C218" s="19"/>
      <c r="D218" s="26"/>
      <c r="E218" s="27" t="str">
        <f aca="false">IF(D218="","",ROUND(D218*Indstillinger!$B$14,2))</f>
        <v/>
      </c>
      <c r="F218" s="27" t="str">
        <f aca="false">IF(D218="","",D218+E218)</f>
        <v/>
      </c>
      <c r="G218" s="35" t="str">
        <f aca="false">IF(B218="","",B218+Indstillinger!$B$13)</f>
        <v/>
      </c>
      <c r="H218" s="34"/>
      <c r="I218" s="36" t="str">
        <f aca="true">IF(A218="","",IF(H218&lt;&gt;"","Betalt",IF(TODAY()&gt;G218,"Forfalden","Afventer")))</f>
        <v/>
      </c>
    </row>
    <row r="219" customFormat="false" ht="15" hidden="false" customHeight="false" outlineLevel="0" collapsed="false">
      <c r="A219" s="19"/>
      <c r="B219" s="34"/>
      <c r="C219" s="19"/>
      <c r="D219" s="26"/>
      <c r="E219" s="27" t="str">
        <f aca="false">IF(D219="","",ROUND(D219*Indstillinger!$B$14,2))</f>
        <v/>
      </c>
      <c r="F219" s="27" t="str">
        <f aca="false">IF(D219="","",D219+E219)</f>
        <v/>
      </c>
      <c r="G219" s="35" t="str">
        <f aca="false">IF(B219="","",B219+Indstillinger!$B$13)</f>
        <v/>
      </c>
      <c r="H219" s="34"/>
      <c r="I219" s="36" t="str">
        <f aca="true">IF(A219="","",IF(H219&lt;&gt;"","Betalt",IF(TODAY()&gt;G219,"Forfalden","Afventer")))</f>
        <v/>
      </c>
    </row>
    <row r="220" customFormat="false" ht="15" hidden="false" customHeight="false" outlineLevel="0" collapsed="false">
      <c r="A220" s="19"/>
      <c r="B220" s="34"/>
      <c r="C220" s="19"/>
      <c r="D220" s="26"/>
      <c r="E220" s="27" t="str">
        <f aca="false">IF(D220="","",ROUND(D220*Indstillinger!$B$14,2))</f>
        <v/>
      </c>
      <c r="F220" s="27" t="str">
        <f aca="false">IF(D220="","",D220+E220)</f>
        <v/>
      </c>
      <c r="G220" s="35" t="str">
        <f aca="false">IF(B220="","",B220+Indstillinger!$B$13)</f>
        <v/>
      </c>
      <c r="H220" s="34"/>
      <c r="I220" s="36" t="str">
        <f aca="true">IF(A220="","",IF(H220&lt;&gt;"","Betalt",IF(TODAY()&gt;G220,"Forfalden","Afventer")))</f>
        <v/>
      </c>
    </row>
    <row r="221" customFormat="false" ht="15" hidden="false" customHeight="false" outlineLevel="0" collapsed="false">
      <c r="A221" s="19"/>
      <c r="B221" s="34"/>
      <c r="C221" s="19"/>
      <c r="D221" s="26"/>
      <c r="E221" s="27" t="str">
        <f aca="false">IF(D221="","",ROUND(D221*Indstillinger!$B$14,2))</f>
        <v/>
      </c>
      <c r="F221" s="27" t="str">
        <f aca="false">IF(D221="","",D221+E221)</f>
        <v/>
      </c>
      <c r="G221" s="35" t="str">
        <f aca="false">IF(B221="","",B221+Indstillinger!$B$13)</f>
        <v/>
      </c>
      <c r="H221" s="34"/>
      <c r="I221" s="36" t="str">
        <f aca="true">IF(A221="","",IF(H221&lt;&gt;"","Betalt",IF(TODAY()&gt;G221,"Forfalden","Afventer")))</f>
        <v/>
      </c>
    </row>
    <row r="222" customFormat="false" ht="15" hidden="false" customHeight="false" outlineLevel="0" collapsed="false">
      <c r="A222" s="19"/>
      <c r="B222" s="34"/>
      <c r="C222" s="19"/>
      <c r="D222" s="26"/>
      <c r="E222" s="27" t="str">
        <f aca="false">IF(D222="","",ROUND(D222*Indstillinger!$B$14,2))</f>
        <v/>
      </c>
      <c r="F222" s="27" t="str">
        <f aca="false">IF(D222="","",D222+E222)</f>
        <v/>
      </c>
      <c r="G222" s="35" t="str">
        <f aca="false">IF(B222="","",B222+Indstillinger!$B$13)</f>
        <v/>
      </c>
      <c r="H222" s="34"/>
      <c r="I222" s="36" t="str">
        <f aca="true">IF(A222="","",IF(H222&lt;&gt;"","Betalt",IF(TODAY()&gt;G222,"Forfalden","Afventer")))</f>
        <v/>
      </c>
    </row>
    <row r="223" customFormat="false" ht="15" hidden="false" customHeight="false" outlineLevel="0" collapsed="false">
      <c r="A223" s="19"/>
      <c r="B223" s="34"/>
      <c r="C223" s="19"/>
      <c r="D223" s="26"/>
      <c r="E223" s="27" t="str">
        <f aca="false">IF(D223="","",ROUND(D223*Indstillinger!$B$14,2))</f>
        <v/>
      </c>
      <c r="F223" s="27" t="str">
        <f aca="false">IF(D223="","",D223+E223)</f>
        <v/>
      </c>
      <c r="G223" s="35" t="str">
        <f aca="false">IF(B223="","",B223+Indstillinger!$B$13)</f>
        <v/>
      </c>
      <c r="H223" s="34"/>
      <c r="I223" s="36" t="str">
        <f aca="true">IF(A223="","",IF(H223&lt;&gt;"","Betalt",IF(TODAY()&gt;G223,"Forfalden","Afventer")))</f>
        <v/>
      </c>
    </row>
    <row r="224" customFormat="false" ht="15" hidden="false" customHeight="false" outlineLevel="0" collapsed="false">
      <c r="A224" s="19"/>
      <c r="B224" s="34"/>
      <c r="C224" s="19"/>
      <c r="D224" s="26"/>
      <c r="E224" s="27" t="str">
        <f aca="false">IF(D224="","",ROUND(D224*Indstillinger!$B$14,2))</f>
        <v/>
      </c>
      <c r="F224" s="27" t="str">
        <f aca="false">IF(D224="","",D224+E224)</f>
        <v/>
      </c>
      <c r="G224" s="35" t="str">
        <f aca="false">IF(B224="","",B224+Indstillinger!$B$13)</f>
        <v/>
      </c>
      <c r="H224" s="34"/>
      <c r="I224" s="36" t="str">
        <f aca="true">IF(A224="","",IF(H224&lt;&gt;"","Betalt",IF(TODAY()&gt;G224,"Forfalden","Afventer")))</f>
        <v/>
      </c>
    </row>
    <row r="225" customFormat="false" ht="15" hidden="false" customHeight="false" outlineLevel="0" collapsed="false">
      <c r="A225" s="19"/>
      <c r="B225" s="34"/>
      <c r="C225" s="19"/>
      <c r="D225" s="26"/>
      <c r="E225" s="27" t="str">
        <f aca="false">IF(D225="","",ROUND(D225*Indstillinger!$B$14,2))</f>
        <v/>
      </c>
      <c r="F225" s="27" t="str">
        <f aca="false">IF(D225="","",D225+E225)</f>
        <v/>
      </c>
      <c r="G225" s="35" t="str">
        <f aca="false">IF(B225="","",B225+Indstillinger!$B$13)</f>
        <v/>
      </c>
      <c r="H225" s="34"/>
      <c r="I225" s="36" t="str">
        <f aca="true">IF(A225="","",IF(H225&lt;&gt;"","Betalt",IF(TODAY()&gt;G225,"Forfalden","Afventer")))</f>
        <v/>
      </c>
    </row>
    <row r="226" customFormat="false" ht="15" hidden="false" customHeight="false" outlineLevel="0" collapsed="false">
      <c r="A226" s="19"/>
      <c r="B226" s="34"/>
      <c r="C226" s="19"/>
      <c r="D226" s="26"/>
      <c r="E226" s="27" t="str">
        <f aca="false">IF(D226="","",ROUND(D226*Indstillinger!$B$14,2))</f>
        <v/>
      </c>
      <c r="F226" s="27" t="str">
        <f aca="false">IF(D226="","",D226+E226)</f>
        <v/>
      </c>
      <c r="G226" s="35" t="str">
        <f aca="false">IF(B226="","",B226+Indstillinger!$B$13)</f>
        <v/>
      </c>
      <c r="H226" s="34"/>
      <c r="I226" s="36" t="str">
        <f aca="true">IF(A226="","",IF(H226&lt;&gt;"","Betalt",IF(TODAY()&gt;G226,"Forfalden","Afventer")))</f>
        <v/>
      </c>
    </row>
    <row r="227" customFormat="false" ht="15" hidden="false" customHeight="false" outlineLevel="0" collapsed="false">
      <c r="A227" s="19"/>
      <c r="B227" s="34"/>
      <c r="C227" s="19"/>
      <c r="D227" s="26"/>
      <c r="E227" s="27" t="str">
        <f aca="false">IF(D227="","",ROUND(D227*Indstillinger!$B$14,2))</f>
        <v/>
      </c>
      <c r="F227" s="27" t="str">
        <f aca="false">IF(D227="","",D227+E227)</f>
        <v/>
      </c>
      <c r="G227" s="35" t="str">
        <f aca="false">IF(B227="","",B227+Indstillinger!$B$13)</f>
        <v/>
      </c>
      <c r="H227" s="34"/>
      <c r="I227" s="36" t="str">
        <f aca="true">IF(A227="","",IF(H227&lt;&gt;"","Betalt",IF(TODAY()&gt;G227,"Forfalden","Afventer")))</f>
        <v/>
      </c>
    </row>
    <row r="228" customFormat="false" ht="15" hidden="false" customHeight="false" outlineLevel="0" collapsed="false">
      <c r="A228" s="19"/>
      <c r="B228" s="34"/>
      <c r="C228" s="19"/>
      <c r="D228" s="26"/>
      <c r="E228" s="27" t="str">
        <f aca="false">IF(D228="","",ROUND(D228*Indstillinger!$B$14,2))</f>
        <v/>
      </c>
      <c r="F228" s="27" t="str">
        <f aca="false">IF(D228="","",D228+E228)</f>
        <v/>
      </c>
      <c r="G228" s="35" t="str">
        <f aca="false">IF(B228="","",B228+Indstillinger!$B$13)</f>
        <v/>
      </c>
      <c r="H228" s="34"/>
      <c r="I228" s="36" t="str">
        <f aca="true">IF(A228="","",IF(H228&lt;&gt;"","Betalt",IF(TODAY()&gt;G228,"Forfalden","Afventer")))</f>
        <v/>
      </c>
    </row>
    <row r="229" customFormat="false" ht="15" hidden="false" customHeight="false" outlineLevel="0" collapsed="false">
      <c r="A229" s="19"/>
      <c r="B229" s="34"/>
      <c r="C229" s="19"/>
      <c r="D229" s="26"/>
      <c r="E229" s="27" t="str">
        <f aca="false">IF(D229="","",ROUND(D229*Indstillinger!$B$14,2))</f>
        <v/>
      </c>
      <c r="F229" s="27" t="str">
        <f aca="false">IF(D229="","",D229+E229)</f>
        <v/>
      </c>
      <c r="G229" s="35" t="str">
        <f aca="false">IF(B229="","",B229+Indstillinger!$B$13)</f>
        <v/>
      </c>
      <c r="H229" s="34"/>
      <c r="I229" s="36" t="str">
        <f aca="true">IF(A229="","",IF(H229&lt;&gt;"","Betalt",IF(TODAY()&gt;G229,"Forfalden","Afventer")))</f>
        <v/>
      </c>
    </row>
    <row r="230" customFormat="false" ht="15" hidden="false" customHeight="false" outlineLevel="0" collapsed="false">
      <c r="A230" s="19"/>
      <c r="B230" s="34"/>
      <c r="C230" s="19"/>
      <c r="D230" s="26"/>
      <c r="E230" s="27" t="str">
        <f aca="false">IF(D230="","",ROUND(D230*Indstillinger!$B$14,2))</f>
        <v/>
      </c>
      <c r="F230" s="27" t="str">
        <f aca="false">IF(D230="","",D230+E230)</f>
        <v/>
      </c>
      <c r="G230" s="35" t="str">
        <f aca="false">IF(B230="","",B230+Indstillinger!$B$13)</f>
        <v/>
      </c>
      <c r="H230" s="34"/>
      <c r="I230" s="36" t="str">
        <f aca="true">IF(A230="","",IF(H230&lt;&gt;"","Betalt",IF(TODAY()&gt;G230,"Forfalden","Afventer")))</f>
        <v/>
      </c>
    </row>
    <row r="231" customFormat="false" ht="15" hidden="false" customHeight="false" outlineLevel="0" collapsed="false">
      <c r="A231" s="19"/>
      <c r="B231" s="34"/>
      <c r="C231" s="19"/>
      <c r="D231" s="26"/>
      <c r="E231" s="27" t="str">
        <f aca="false">IF(D231="","",ROUND(D231*Indstillinger!$B$14,2))</f>
        <v/>
      </c>
      <c r="F231" s="27" t="str">
        <f aca="false">IF(D231="","",D231+E231)</f>
        <v/>
      </c>
      <c r="G231" s="35" t="str">
        <f aca="false">IF(B231="","",B231+Indstillinger!$B$13)</f>
        <v/>
      </c>
      <c r="H231" s="34"/>
      <c r="I231" s="36" t="str">
        <f aca="true">IF(A231="","",IF(H231&lt;&gt;"","Betalt",IF(TODAY()&gt;G231,"Forfalden","Afventer")))</f>
        <v/>
      </c>
    </row>
    <row r="232" customFormat="false" ht="15" hidden="false" customHeight="false" outlineLevel="0" collapsed="false">
      <c r="A232" s="19"/>
      <c r="B232" s="34"/>
      <c r="C232" s="19"/>
      <c r="D232" s="26"/>
      <c r="E232" s="27" t="str">
        <f aca="false">IF(D232="","",ROUND(D232*Indstillinger!$B$14,2))</f>
        <v/>
      </c>
      <c r="F232" s="27" t="str">
        <f aca="false">IF(D232="","",D232+E232)</f>
        <v/>
      </c>
      <c r="G232" s="35" t="str">
        <f aca="false">IF(B232="","",B232+Indstillinger!$B$13)</f>
        <v/>
      </c>
      <c r="H232" s="34"/>
      <c r="I232" s="36" t="str">
        <f aca="true">IF(A232="","",IF(H232&lt;&gt;"","Betalt",IF(TODAY()&gt;G232,"Forfalden","Afventer")))</f>
        <v/>
      </c>
    </row>
    <row r="233" customFormat="false" ht="15" hidden="false" customHeight="false" outlineLevel="0" collapsed="false">
      <c r="A233" s="19"/>
      <c r="B233" s="34"/>
      <c r="C233" s="19"/>
      <c r="D233" s="26"/>
      <c r="E233" s="27" t="str">
        <f aca="false">IF(D233="","",ROUND(D233*Indstillinger!$B$14,2))</f>
        <v/>
      </c>
      <c r="F233" s="27" t="str">
        <f aca="false">IF(D233="","",D233+E233)</f>
        <v/>
      </c>
      <c r="G233" s="35" t="str">
        <f aca="false">IF(B233="","",B233+Indstillinger!$B$13)</f>
        <v/>
      </c>
      <c r="H233" s="34"/>
      <c r="I233" s="36" t="str">
        <f aca="true">IF(A233="","",IF(H233&lt;&gt;"","Betalt",IF(TODAY()&gt;G233,"Forfalden","Afventer")))</f>
        <v/>
      </c>
    </row>
    <row r="234" customFormat="false" ht="15" hidden="false" customHeight="false" outlineLevel="0" collapsed="false">
      <c r="A234" s="19"/>
      <c r="B234" s="34"/>
      <c r="C234" s="19"/>
      <c r="D234" s="26"/>
      <c r="E234" s="27" t="str">
        <f aca="false">IF(D234="","",ROUND(D234*Indstillinger!$B$14,2))</f>
        <v/>
      </c>
      <c r="F234" s="27" t="str">
        <f aca="false">IF(D234="","",D234+E234)</f>
        <v/>
      </c>
      <c r="G234" s="35" t="str">
        <f aca="false">IF(B234="","",B234+Indstillinger!$B$13)</f>
        <v/>
      </c>
      <c r="H234" s="34"/>
      <c r="I234" s="36" t="str">
        <f aca="true">IF(A234="","",IF(H234&lt;&gt;"","Betalt",IF(TODAY()&gt;G234,"Forfalden","Afventer")))</f>
        <v/>
      </c>
    </row>
    <row r="235" customFormat="false" ht="15" hidden="false" customHeight="false" outlineLevel="0" collapsed="false">
      <c r="A235" s="19"/>
      <c r="B235" s="34"/>
      <c r="C235" s="19"/>
      <c r="D235" s="26"/>
      <c r="E235" s="27" t="str">
        <f aca="false">IF(D235="","",ROUND(D235*Indstillinger!$B$14,2))</f>
        <v/>
      </c>
      <c r="F235" s="27" t="str">
        <f aca="false">IF(D235="","",D235+E235)</f>
        <v/>
      </c>
      <c r="G235" s="35" t="str">
        <f aca="false">IF(B235="","",B235+Indstillinger!$B$13)</f>
        <v/>
      </c>
      <c r="H235" s="34"/>
      <c r="I235" s="36" t="str">
        <f aca="true">IF(A235="","",IF(H235&lt;&gt;"","Betalt",IF(TODAY()&gt;G235,"Forfalden","Afventer")))</f>
        <v/>
      </c>
    </row>
    <row r="236" customFormat="false" ht="15" hidden="false" customHeight="false" outlineLevel="0" collapsed="false">
      <c r="A236" s="19"/>
      <c r="B236" s="34"/>
      <c r="C236" s="19"/>
      <c r="D236" s="26"/>
      <c r="E236" s="27" t="str">
        <f aca="false">IF(D236="","",ROUND(D236*Indstillinger!$B$14,2))</f>
        <v/>
      </c>
      <c r="F236" s="27" t="str">
        <f aca="false">IF(D236="","",D236+E236)</f>
        <v/>
      </c>
      <c r="G236" s="35" t="str">
        <f aca="false">IF(B236="","",B236+Indstillinger!$B$13)</f>
        <v/>
      </c>
      <c r="H236" s="34"/>
      <c r="I236" s="36" t="str">
        <f aca="true">IF(A236="","",IF(H236&lt;&gt;"","Betalt",IF(TODAY()&gt;G236,"Forfalden","Afventer")))</f>
        <v/>
      </c>
    </row>
    <row r="237" customFormat="false" ht="15" hidden="false" customHeight="false" outlineLevel="0" collapsed="false">
      <c r="A237" s="19"/>
      <c r="B237" s="34"/>
      <c r="C237" s="19"/>
      <c r="D237" s="26"/>
      <c r="E237" s="27" t="str">
        <f aca="false">IF(D237="","",ROUND(D237*Indstillinger!$B$14,2))</f>
        <v/>
      </c>
      <c r="F237" s="27" t="str">
        <f aca="false">IF(D237="","",D237+E237)</f>
        <v/>
      </c>
      <c r="G237" s="35" t="str">
        <f aca="false">IF(B237="","",B237+Indstillinger!$B$13)</f>
        <v/>
      </c>
      <c r="H237" s="34"/>
      <c r="I237" s="36" t="str">
        <f aca="true">IF(A237="","",IF(H237&lt;&gt;"","Betalt",IF(TODAY()&gt;G237,"Forfalden","Afventer")))</f>
        <v/>
      </c>
    </row>
    <row r="238" customFormat="false" ht="15" hidden="false" customHeight="false" outlineLevel="0" collapsed="false">
      <c r="A238" s="19"/>
      <c r="B238" s="34"/>
      <c r="C238" s="19"/>
      <c r="D238" s="26"/>
      <c r="E238" s="27" t="str">
        <f aca="false">IF(D238="","",ROUND(D238*Indstillinger!$B$14,2))</f>
        <v/>
      </c>
      <c r="F238" s="27" t="str">
        <f aca="false">IF(D238="","",D238+E238)</f>
        <v/>
      </c>
      <c r="G238" s="35" t="str">
        <f aca="false">IF(B238="","",B238+Indstillinger!$B$13)</f>
        <v/>
      </c>
      <c r="H238" s="34"/>
      <c r="I238" s="36" t="str">
        <f aca="true">IF(A238="","",IF(H238&lt;&gt;"","Betalt",IF(TODAY()&gt;G238,"Forfalden","Afventer")))</f>
        <v/>
      </c>
    </row>
    <row r="239" customFormat="false" ht="15" hidden="false" customHeight="false" outlineLevel="0" collapsed="false">
      <c r="A239" s="19"/>
      <c r="B239" s="34"/>
      <c r="C239" s="19"/>
      <c r="D239" s="26"/>
      <c r="E239" s="27" t="str">
        <f aca="false">IF(D239="","",ROUND(D239*Indstillinger!$B$14,2))</f>
        <v/>
      </c>
      <c r="F239" s="27" t="str">
        <f aca="false">IF(D239="","",D239+E239)</f>
        <v/>
      </c>
      <c r="G239" s="35" t="str">
        <f aca="false">IF(B239="","",B239+Indstillinger!$B$13)</f>
        <v/>
      </c>
      <c r="H239" s="34"/>
      <c r="I239" s="36" t="str">
        <f aca="true">IF(A239="","",IF(H239&lt;&gt;"","Betalt",IF(TODAY()&gt;G239,"Forfalden","Afventer")))</f>
        <v/>
      </c>
    </row>
    <row r="240" customFormat="false" ht="15" hidden="false" customHeight="false" outlineLevel="0" collapsed="false">
      <c r="A240" s="19"/>
      <c r="B240" s="34"/>
      <c r="C240" s="19"/>
      <c r="D240" s="26"/>
      <c r="E240" s="27" t="str">
        <f aca="false">IF(D240="","",ROUND(D240*Indstillinger!$B$14,2))</f>
        <v/>
      </c>
      <c r="F240" s="27" t="str">
        <f aca="false">IF(D240="","",D240+E240)</f>
        <v/>
      </c>
      <c r="G240" s="35" t="str">
        <f aca="false">IF(B240="","",B240+Indstillinger!$B$13)</f>
        <v/>
      </c>
      <c r="H240" s="34"/>
      <c r="I240" s="36" t="str">
        <f aca="true">IF(A240="","",IF(H240&lt;&gt;"","Betalt",IF(TODAY()&gt;G240,"Forfalden","Afventer")))</f>
        <v/>
      </c>
    </row>
    <row r="241" customFormat="false" ht="15" hidden="false" customHeight="false" outlineLevel="0" collapsed="false">
      <c r="A241" s="19"/>
      <c r="B241" s="34"/>
      <c r="C241" s="19"/>
      <c r="D241" s="26"/>
      <c r="E241" s="27" t="str">
        <f aca="false">IF(D241="","",ROUND(D241*Indstillinger!$B$14,2))</f>
        <v/>
      </c>
      <c r="F241" s="27" t="str">
        <f aca="false">IF(D241="","",D241+E241)</f>
        <v/>
      </c>
      <c r="G241" s="35" t="str">
        <f aca="false">IF(B241="","",B241+Indstillinger!$B$13)</f>
        <v/>
      </c>
      <c r="H241" s="34"/>
      <c r="I241" s="36" t="str">
        <f aca="true">IF(A241="","",IF(H241&lt;&gt;"","Betalt",IF(TODAY()&gt;G241,"Forfalden","Afventer")))</f>
        <v/>
      </c>
    </row>
    <row r="242" customFormat="false" ht="15" hidden="false" customHeight="false" outlineLevel="0" collapsed="false">
      <c r="A242" s="19"/>
      <c r="B242" s="34"/>
      <c r="C242" s="19"/>
      <c r="D242" s="26"/>
      <c r="E242" s="27" t="str">
        <f aca="false">IF(D242="","",ROUND(D242*Indstillinger!$B$14,2))</f>
        <v/>
      </c>
      <c r="F242" s="27" t="str">
        <f aca="false">IF(D242="","",D242+E242)</f>
        <v/>
      </c>
      <c r="G242" s="35" t="str">
        <f aca="false">IF(B242="","",B242+Indstillinger!$B$13)</f>
        <v/>
      </c>
      <c r="H242" s="34"/>
      <c r="I242" s="36" t="str">
        <f aca="true">IF(A242="","",IF(H242&lt;&gt;"","Betalt",IF(TODAY()&gt;G242,"Forfalden","Afventer")))</f>
        <v/>
      </c>
    </row>
    <row r="243" customFormat="false" ht="15" hidden="false" customHeight="false" outlineLevel="0" collapsed="false">
      <c r="A243" s="19"/>
      <c r="B243" s="34"/>
      <c r="C243" s="19"/>
      <c r="D243" s="26"/>
      <c r="E243" s="27" t="str">
        <f aca="false">IF(D243="","",ROUND(D243*Indstillinger!$B$14,2))</f>
        <v/>
      </c>
      <c r="F243" s="27" t="str">
        <f aca="false">IF(D243="","",D243+E243)</f>
        <v/>
      </c>
      <c r="G243" s="35" t="str">
        <f aca="false">IF(B243="","",B243+Indstillinger!$B$13)</f>
        <v/>
      </c>
      <c r="H243" s="34"/>
      <c r="I243" s="36" t="str">
        <f aca="true">IF(A243="","",IF(H243&lt;&gt;"","Betalt",IF(TODAY()&gt;G243,"Forfalden","Afventer")))</f>
        <v/>
      </c>
    </row>
    <row r="244" customFormat="false" ht="15" hidden="false" customHeight="false" outlineLevel="0" collapsed="false">
      <c r="A244" s="19"/>
      <c r="B244" s="34"/>
      <c r="C244" s="19"/>
      <c r="D244" s="26"/>
      <c r="E244" s="27" t="str">
        <f aca="false">IF(D244="","",ROUND(D244*Indstillinger!$B$14,2))</f>
        <v/>
      </c>
      <c r="F244" s="27" t="str">
        <f aca="false">IF(D244="","",D244+E244)</f>
        <v/>
      </c>
      <c r="G244" s="35" t="str">
        <f aca="false">IF(B244="","",B244+Indstillinger!$B$13)</f>
        <v/>
      </c>
      <c r="H244" s="34"/>
      <c r="I244" s="36" t="str">
        <f aca="true">IF(A244="","",IF(H244&lt;&gt;"","Betalt",IF(TODAY()&gt;G244,"Forfalden","Afventer")))</f>
        <v/>
      </c>
    </row>
    <row r="245" customFormat="false" ht="15" hidden="false" customHeight="false" outlineLevel="0" collapsed="false">
      <c r="A245" s="19"/>
      <c r="B245" s="34"/>
      <c r="C245" s="19"/>
      <c r="D245" s="26"/>
      <c r="E245" s="27" t="str">
        <f aca="false">IF(D245="","",ROUND(D245*Indstillinger!$B$14,2))</f>
        <v/>
      </c>
      <c r="F245" s="27" t="str">
        <f aca="false">IF(D245="","",D245+E245)</f>
        <v/>
      </c>
      <c r="G245" s="35" t="str">
        <f aca="false">IF(B245="","",B245+Indstillinger!$B$13)</f>
        <v/>
      </c>
      <c r="H245" s="34"/>
      <c r="I245" s="36" t="str">
        <f aca="true">IF(A245="","",IF(H245&lt;&gt;"","Betalt",IF(TODAY()&gt;G245,"Forfalden","Afventer")))</f>
        <v/>
      </c>
    </row>
    <row r="246" customFormat="false" ht="15" hidden="false" customHeight="false" outlineLevel="0" collapsed="false">
      <c r="A246" s="19"/>
      <c r="B246" s="34"/>
      <c r="C246" s="19"/>
      <c r="D246" s="26"/>
      <c r="E246" s="27" t="str">
        <f aca="false">IF(D246="","",ROUND(D246*Indstillinger!$B$14,2))</f>
        <v/>
      </c>
      <c r="F246" s="27" t="str">
        <f aca="false">IF(D246="","",D246+E246)</f>
        <v/>
      </c>
      <c r="G246" s="35" t="str">
        <f aca="false">IF(B246="","",B246+Indstillinger!$B$13)</f>
        <v/>
      </c>
      <c r="H246" s="34"/>
      <c r="I246" s="36" t="str">
        <f aca="true">IF(A246="","",IF(H246&lt;&gt;"","Betalt",IF(TODAY()&gt;G246,"Forfalden","Afventer")))</f>
        <v/>
      </c>
    </row>
    <row r="247" customFormat="false" ht="15" hidden="false" customHeight="false" outlineLevel="0" collapsed="false">
      <c r="A247" s="19"/>
      <c r="B247" s="34"/>
      <c r="C247" s="19"/>
      <c r="D247" s="26"/>
      <c r="E247" s="27" t="str">
        <f aca="false">IF(D247="","",ROUND(D247*Indstillinger!$B$14,2))</f>
        <v/>
      </c>
      <c r="F247" s="27" t="str">
        <f aca="false">IF(D247="","",D247+E247)</f>
        <v/>
      </c>
      <c r="G247" s="35" t="str">
        <f aca="false">IF(B247="","",B247+Indstillinger!$B$13)</f>
        <v/>
      </c>
      <c r="H247" s="34"/>
      <c r="I247" s="36" t="str">
        <f aca="true">IF(A247="","",IF(H247&lt;&gt;"","Betalt",IF(TODAY()&gt;G247,"Forfalden","Afventer")))</f>
        <v/>
      </c>
    </row>
    <row r="248" customFormat="false" ht="15" hidden="false" customHeight="false" outlineLevel="0" collapsed="false">
      <c r="A248" s="19"/>
      <c r="B248" s="34"/>
      <c r="C248" s="19"/>
      <c r="D248" s="26"/>
      <c r="E248" s="27" t="str">
        <f aca="false">IF(D248="","",ROUND(D248*Indstillinger!$B$14,2))</f>
        <v/>
      </c>
      <c r="F248" s="27" t="str">
        <f aca="false">IF(D248="","",D248+E248)</f>
        <v/>
      </c>
      <c r="G248" s="35" t="str">
        <f aca="false">IF(B248="","",B248+Indstillinger!$B$13)</f>
        <v/>
      </c>
      <c r="H248" s="34"/>
      <c r="I248" s="36" t="str">
        <f aca="true">IF(A248="","",IF(H248&lt;&gt;"","Betalt",IF(TODAY()&gt;G248,"Forfalden","Afventer")))</f>
        <v/>
      </c>
    </row>
    <row r="249" customFormat="false" ht="15" hidden="false" customHeight="false" outlineLevel="0" collapsed="false">
      <c r="A249" s="19"/>
      <c r="B249" s="34"/>
      <c r="C249" s="19"/>
      <c r="D249" s="26"/>
      <c r="E249" s="27" t="str">
        <f aca="false">IF(D249="","",ROUND(D249*Indstillinger!$B$14,2))</f>
        <v/>
      </c>
      <c r="F249" s="27" t="str">
        <f aca="false">IF(D249="","",D249+E249)</f>
        <v/>
      </c>
      <c r="G249" s="35" t="str">
        <f aca="false">IF(B249="","",B249+Indstillinger!$B$13)</f>
        <v/>
      </c>
      <c r="H249" s="34"/>
      <c r="I249" s="36" t="str">
        <f aca="true">IF(A249="","",IF(H249&lt;&gt;"","Betalt",IF(TODAY()&gt;G249,"Forfalden","Afventer")))</f>
        <v/>
      </c>
    </row>
    <row r="250" customFormat="false" ht="15" hidden="false" customHeight="false" outlineLevel="0" collapsed="false">
      <c r="A250" s="19"/>
      <c r="B250" s="34"/>
      <c r="C250" s="19"/>
      <c r="D250" s="26"/>
      <c r="E250" s="27" t="str">
        <f aca="false">IF(D250="","",ROUND(D250*Indstillinger!$B$14,2))</f>
        <v/>
      </c>
      <c r="F250" s="27" t="str">
        <f aca="false">IF(D250="","",D250+E250)</f>
        <v/>
      </c>
      <c r="G250" s="35" t="str">
        <f aca="false">IF(B250="","",B250+Indstillinger!$B$13)</f>
        <v/>
      </c>
      <c r="H250" s="34"/>
      <c r="I250" s="36" t="str">
        <f aca="true">IF(A250="","",IF(H250&lt;&gt;"","Betalt",IF(TODAY()&gt;G250,"Forfalden","Afventer")))</f>
        <v/>
      </c>
    </row>
    <row r="251" customFormat="false" ht="15" hidden="false" customHeight="false" outlineLevel="0" collapsed="false">
      <c r="A251" s="19"/>
      <c r="B251" s="34"/>
      <c r="C251" s="19"/>
      <c r="D251" s="26"/>
      <c r="E251" s="27" t="str">
        <f aca="false">IF(D251="","",ROUND(D251*Indstillinger!$B$14,2))</f>
        <v/>
      </c>
      <c r="F251" s="27" t="str">
        <f aca="false">IF(D251="","",D251+E251)</f>
        <v/>
      </c>
      <c r="G251" s="35" t="str">
        <f aca="false">IF(B251="","",B251+Indstillinger!$B$13)</f>
        <v/>
      </c>
      <c r="H251" s="34"/>
      <c r="I251" s="36" t="str">
        <f aca="true">IF(A251="","",IF(H251&lt;&gt;"","Betalt",IF(TODAY()&gt;G251,"Forfalden","Afventer")))</f>
        <v/>
      </c>
    </row>
    <row r="252" customFormat="false" ht="15" hidden="false" customHeight="false" outlineLevel="0" collapsed="false">
      <c r="A252" s="19"/>
      <c r="B252" s="34"/>
      <c r="C252" s="19"/>
      <c r="D252" s="26"/>
      <c r="E252" s="27" t="str">
        <f aca="false">IF(D252="","",ROUND(D252*Indstillinger!$B$14,2))</f>
        <v/>
      </c>
      <c r="F252" s="27" t="str">
        <f aca="false">IF(D252="","",D252+E252)</f>
        <v/>
      </c>
      <c r="G252" s="35" t="str">
        <f aca="false">IF(B252="","",B252+Indstillinger!$B$13)</f>
        <v/>
      </c>
      <c r="H252" s="34"/>
      <c r="I252" s="36" t="str">
        <f aca="true">IF(A252="","",IF(H252&lt;&gt;"","Betalt",IF(TODAY()&gt;G252,"Forfalden","Afventer")))</f>
        <v/>
      </c>
    </row>
    <row r="253" customFormat="false" ht="15" hidden="false" customHeight="false" outlineLevel="0" collapsed="false">
      <c r="A253" s="19"/>
      <c r="B253" s="34"/>
      <c r="C253" s="19"/>
      <c r="D253" s="26"/>
      <c r="E253" s="27" t="str">
        <f aca="false">IF(D253="","",ROUND(D253*Indstillinger!$B$14,2))</f>
        <v/>
      </c>
      <c r="F253" s="27" t="str">
        <f aca="false">IF(D253="","",D253+E253)</f>
        <v/>
      </c>
      <c r="G253" s="35" t="str">
        <f aca="false">IF(B253="","",B253+Indstillinger!$B$13)</f>
        <v/>
      </c>
      <c r="H253" s="34"/>
      <c r="I253" s="36" t="str">
        <f aca="true">IF(A253="","",IF(H253&lt;&gt;"","Betalt",IF(TODAY()&gt;G253,"Forfalden","Afventer")))</f>
        <v/>
      </c>
    </row>
    <row r="254" customFormat="false" ht="15" hidden="false" customHeight="false" outlineLevel="0" collapsed="false">
      <c r="A254" s="19"/>
      <c r="B254" s="34"/>
      <c r="C254" s="19"/>
      <c r="D254" s="26"/>
      <c r="E254" s="27" t="str">
        <f aca="false">IF(D254="","",ROUND(D254*Indstillinger!$B$14,2))</f>
        <v/>
      </c>
      <c r="F254" s="27" t="str">
        <f aca="false">IF(D254="","",D254+E254)</f>
        <v/>
      </c>
      <c r="G254" s="35" t="str">
        <f aca="false">IF(B254="","",B254+Indstillinger!$B$13)</f>
        <v/>
      </c>
      <c r="H254" s="34"/>
      <c r="I254" s="36" t="str">
        <f aca="true">IF(A254="","",IF(H254&lt;&gt;"","Betalt",IF(TODAY()&gt;G254,"Forfalden","Afventer")))</f>
        <v/>
      </c>
    </row>
    <row r="255" customFormat="false" ht="15" hidden="false" customHeight="false" outlineLevel="0" collapsed="false">
      <c r="A255" s="19"/>
      <c r="B255" s="34"/>
      <c r="C255" s="19"/>
      <c r="D255" s="26"/>
      <c r="E255" s="27" t="str">
        <f aca="false">IF(D255="","",ROUND(D255*Indstillinger!$B$14,2))</f>
        <v/>
      </c>
      <c r="F255" s="27" t="str">
        <f aca="false">IF(D255="","",D255+E255)</f>
        <v/>
      </c>
      <c r="G255" s="35" t="str">
        <f aca="false">IF(B255="","",B255+Indstillinger!$B$13)</f>
        <v/>
      </c>
      <c r="H255" s="34"/>
      <c r="I255" s="36" t="str">
        <f aca="true">IF(A255="","",IF(H255&lt;&gt;"","Betalt",IF(TODAY()&gt;G255,"Forfalden","Afventer")))</f>
        <v/>
      </c>
    </row>
    <row r="256" customFormat="false" ht="15" hidden="false" customHeight="false" outlineLevel="0" collapsed="false">
      <c r="A256" s="19"/>
      <c r="B256" s="34"/>
      <c r="C256" s="19"/>
      <c r="D256" s="26"/>
      <c r="E256" s="27" t="str">
        <f aca="false">IF(D256="","",ROUND(D256*Indstillinger!$B$14,2))</f>
        <v/>
      </c>
      <c r="F256" s="27" t="str">
        <f aca="false">IF(D256="","",D256+E256)</f>
        <v/>
      </c>
      <c r="G256" s="35" t="str">
        <f aca="false">IF(B256="","",B256+Indstillinger!$B$13)</f>
        <v/>
      </c>
      <c r="H256" s="34"/>
      <c r="I256" s="36" t="str">
        <f aca="true">IF(A256="","",IF(H256&lt;&gt;"","Betalt",IF(TODAY()&gt;G256,"Forfalden","Afventer")))</f>
        <v/>
      </c>
    </row>
    <row r="257" customFormat="false" ht="15" hidden="false" customHeight="false" outlineLevel="0" collapsed="false">
      <c r="A257" s="19"/>
      <c r="B257" s="34"/>
      <c r="C257" s="19"/>
      <c r="D257" s="26"/>
      <c r="E257" s="27" t="str">
        <f aca="false">IF(D257="","",ROUND(D257*Indstillinger!$B$14,2))</f>
        <v/>
      </c>
      <c r="F257" s="27" t="str">
        <f aca="false">IF(D257="","",D257+E257)</f>
        <v/>
      </c>
      <c r="G257" s="35" t="str">
        <f aca="false">IF(B257="","",B257+Indstillinger!$B$13)</f>
        <v/>
      </c>
      <c r="H257" s="34"/>
      <c r="I257" s="36" t="str">
        <f aca="true">IF(A257="","",IF(H257&lt;&gt;"","Betalt",IF(TODAY()&gt;G257,"Forfalden","Afventer")))</f>
        <v/>
      </c>
    </row>
    <row r="258" customFormat="false" ht="15" hidden="false" customHeight="false" outlineLevel="0" collapsed="false">
      <c r="A258" s="19"/>
      <c r="B258" s="34"/>
      <c r="C258" s="19"/>
      <c r="D258" s="26"/>
      <c r="E258" s="27" t="str">
        <f aca="false">IF(D258="","",ROUND(D258*Indstillinger!$B$14,2))</f>
        <v/>
      </c>
      <c r="F258" s="27" t="str">
        <f aca="false">IF(D258="","",D258+E258)</f>
        <v/>
      </c>
      <c r="G258" s="35" t="str">
        <f aca="false">IF(B258="","",B258+Indstillinger!$B$13)</f>
        <v/>
      </c>
      <c r="H258" s="34"/>
      <c r="I258" s="36" t="str">
        <f aca="true">IF(A258="","",IF(H258&lt;&gt;"","Betalt",IF(TODAY()&gt;G258,"Forfalden","Afventer")))</f>
        <v/>
      </c>
    </row>
    <row r="259" customFormat="false" ht="15" hidden="false" customHeight="false" outlineLevel="0" collapsed="false">
      <c r="A259" s="19"/>
      <c r="B259" s="34"/>
      <c r="C259" s="19"/>
      <c r="D259" s="26"/>
      <c r="E259" s="27" t="str">
        <f aca="false">IF(D259="","",ROUND(D259*Indstillinger!$B$14,2))</f>
        <v/>
      </c>
      <c r="F259" s="27" t="str">
        <f aca="false">IF(D259="","",D259+E259)</f>
        <v/>
      </c>
      <c r="G259" s="35" t="str">
        <f aca="false">IF(B259="","",B259+Indstillinger!$B$13)</f>
        <v/>
      </c>
      <c r="H259" s="34"/>
      <c r="I259" s="36" t="str">
        <f aca="true">IF(A259="","",IF(H259&lt;&gt;"","Betalt",IF(TODAY()&gt;G259,"Forfalden","Afventer")))</f>
        <v/>
      </c>
    </row>
    <row r="260" customFormat="false" ht="15" hidden="false" customHeight="false" outlineLevel="0" collapsed="false">
      <c r="A260" s="19"/>
      <c r="B260" s="34"/>
      <c r="C260" s="19"/>
      <c r="D260" s="26"/>
      <c r="E260" s="27" t="str">
        <f aca="false">IF(D260="","",ROUND(D260*Indstillinger!$B$14,2))</f>
        <v/>
      </c>
      <c r="F260" s="27" t="str">
        <f aca="false">IF(D260="","",D260+E260)</f>
        <v/>
      </c>
      <c r="G260" s="35" t="str">
        <f aca="false">IF(B260="","",B260+Indstillinger!$B$13)</f>
        <v/>
      </c>
      <c r="H260" s="34"/>
      <c r="I260" s="36" t="str">
        <f aca="true">IF(A260="","",IF(H260&lt;&gt;"","Betalt",IF(TODAY()&gt;G260,"Forfalden","Afventer")))</f>
        <v/>
      </c>
    </row>
    <row r="261" customFormat="false" ht="15" hidden="false" customHeight="false" outlineLevel="0" collapsed="false">
      <c r="A261" s="19"/>
      <c r="B261" s="34"/>
      <c r="C261" s="19"/>
      <c r="D261" s="26"/>
      <c r="E261" s="27" t="str">
        <f aca="false">IF(D261="","",ROUND(D261*Indstillinger!$B$14,2))</f>
        <v/>
      </c>
      <c r="F261" s="27" t="str">
        <f aca="false">IF(D261="","",D261+E261)</f>
        <v/>
      </c>
      <c r="G261" s="35" t="str">
        <f aca="false">IF(B261="","",B261+Indstillinger!$B$13)</f>
        <v/>
      </c>
      <c r="H261" s="34"/>
      <c r="I261" s="36" t="str">
        <f aca="true">IF(A261="","",IF(H261&lt;&gt;"","Betalt",IF(TODAY()&gt;G261,"Forfalden","Afventer")))</f>
        <v/>
      </c>
    </row>
    <row r="262" customFormat="false" ht="15" hidden="false" customHeight="false" outlineLevel="0" collapsed="false">
      <c r="A262" s="19"/>
      <c r="B262" s="34"/>
      <c r="C262" s="19"/>
      <c r="D262" s="26"/>
      <c r="E262" s="27" t="str">
        <f aca="false">IF(D262="","",ROUND(D262*Indstillinger!$B$14,2))</f>
        <v/>
      </c>
      <c r="F262" s="27" t="str">
        <f aca="false">IF(D262="","",D262+E262)</f>
        <v/>
      </c>
      <c r="G262" s="35" t="str">
        <f aca="false">IF(B262="","",B262+Indstillinger!$B$13)</f>
        <v/>
      </c>
      <c r="H262" s="34"/>
      <c r="I262" s="36" t="str">
        <f aca="true">IF(A262="","",IF(H262&lt;&gt;"","Betalt",IF(TODAY()&gt;G262,"Forfalden","Afventer")))</f>
        <v/>
      </c>
    </row>
    <row r="263" customFormat="false" ht="15" hidden="false" customHeight="false" outlineLevel="0" collapsed="false">
      <c r="A263" s="19"/>
      <c r="B263" s="34"/>
      <c r="C263" s="19"/>
      <c r="D263" s="26"/>
      <c r="E263" s="27" t="str">
        <f aca="false">IF(D263="","",ROUND(D263*Indstillinger!$B$14,2))</f>
        <v/>
      </c>
      <c r="F263" s="27" t="str">
        <f aca="false">IF(D263="","",D263+E263)</f>
        <v/>
      </c>
      <c r="G263" s="35" t="str">
        <f aca="false">IF(B263="","",B263+Indstillinger!$B$13)</f>
        <v/>
      </c>
      <c r="H263" s="34"/>
      <c r="I263" s="36" t="str">
        <f aca="true">IF(A263="","",IF(H263&lt;&gt;"","Betalt",IF(TODAY()&gt;G263,"Forfalden","Afventer")))</f>
        <v/>
      </c>
    </row>
    <row r="264" customFormat="false" ht="15" hidden="false" customHeight="false" outlineLevel="0" collapsed="false">
      <c r="A264" s="19"/>
      <c r="B264" s="34"/>
      <c r="C264" s="19"/>
      <c r="D264" s="26"/>
      <c r="E264" s="27" t="str">
        <f aca="false">IF(D264="","",ROUND(D264*Indstillinger!$B$14,2))</f>
        <v/>
      </c>
      <c r="F264" s="27" t="str">
        <f aca="false">IF(D264="","",D264+E264)</f>
        <v/>
      </c>
      <c r="G264" s="35" t="str">
        <f aca="false">IF(B264="","",B264+Indstillinger!$B$13)</f>
        <v/>
      </c>
      <c r="H264" s="34"/>
      <c r="I264" s="36" t="str">
        <f aca="true">IF(A264="","",IF(H264&lt;&gt;"","Betalt",IF(TODAY()&gt;G264,"Forfalden","Afventer")))</f>
        <v/>
      </c>
    </row>
    <row r="265" customFormat="false" ht="15" hidden="false" customHeight="false" outlineLevel="0" collapsed="false">
      <c r="A265" s="19"/>
      <c r="B265" s="34"/>
      <c r="C265" s="19"/>
      <c r="D265" s="26"/>
      <c r="E265" s="27" t="str">
        <f aca="false">IF(D265="","",ROUND(D265*Indstillinger!$B$14,2))</f>
        <v/>
      </c>
      <c r="F265" s="27" t="str">
        <f aca="false">IF(D265="","",D265+E265)</f>
        <v/>
      </c>
      <c r="G265" s="35" t="str">
        <f aca="false">IF(B265="","",B265+Indstillinger!$B$13)</f>
        <v/>
      </c>
      <c r="H265" s="34"/>
      <c r="I265" s="36" t="str">
        <f aca="true">IF(A265="","",IF(H265&lt;&gt;"","Betalt",IF(TODAY()&gt;G265,"Forfalden","Afventer")))</f>
        <v/>
      </c>
    </row>
    <row r="266" customFormat="false" ht="15" hidden="false" customHeight="false" outlineLevel="0" collapsed="false">
      <c r="A266" s="19"/>
      <c r="B266" s="34"/>
      <c r="C266" s="19"/>
      <c r="D266" s="26"/>
      <c r="E266" s="27" t="str">
        <f aca="false">IF(D266="","",ROUND(D266*Indstillinger!$B$14,2))</f>
        <v/>
      </c>
      <c r="F266" s="27" t="str">
        <f aca="false">IF(D266="","",D266+E266)</f>
        <v/>
      </c>
      <c r="G266" s="35" t="str">
        <f aca="false">IF(B266="","",B266+Indstillinger!$B$13)</f>
        <v/>
      </c>
      <c r="H266" s="34"/>
      <c r="I266" s="36" t="str">
        <f aca="true">IF(A266="","",IF(H266&lt;&gt;"","Betalt",IF(TODAY()&gt;G266,"Forfalden","Afventer")))</f>
        <v/>
      </c>
    </row>
    <row r="267" customFormat="false" ht="15" hidden="false" customHeight="false" outlineLevel="0" collapsed="false">
      <c r="A267" s="19"/>
      <c r="B267" s="34"/>
      <c r="C267" s="19"/>
      <c r="D267" s="26"/>
      <c r="E267" s="27" t="str">
        <f aca="false">IF(D267="","",ROUND(D267*Indstillinger!$B$14,2))</f>
        <v/>
      </c>
      <c r="F267" s="27" t="str">
        <f aca="false">IF(D267="","",D267+E267)</f>
        <v/>
      </c>
      <c r="G267" s="35" t="str">
        <f aca="false">IF(B267="","",B267+Indstillinger!$B$13)</f>
        <v/>
      </c>
      <c r="H267" s="34"/>
      <c r="I267" s="36" t="str">
        <f aca="true">IF(A267="","",IF(H267&lt;&gt;"","Betalt",IF(TODAY()&gt;G267,"Forfalden","Afventer")))</f>
        <v/>
      </c>
    </row>
    <row r="268" customFormat="false" ht="15" hidden="false" customHeight="false" outlineLevel="0" collapsed="false">
      <c r="A268" s="19"/>
      <c r="B268" s="34"/>
      <c r="C268" s="19"/>
      <c r="D268" s="26"/>
      <c r="E268" s="27" t="str">
        <f aca="false">IF(D268="","",ROUND(D268*Indstillinger!$B$14,2))</f>
        <v/>
      </c>
      <c r="F268" s="27" t="str">
        <f aca="false">IF(D268="","",D268+E268)</f>
        <v/>
      </c>
      <c r="G268" s="35" t="str">
        <f aca="false">IF(B268="","",B268+Indstillinger!$B$13)</f>
        <v/>
      </c>
      <c r="H268" s="34"/>
      <c r="I268" s="36" t="str">
        <f aca="true">IF(A268="","",IF(H268&lt;&gt;"","Betalt",IF(TODAY()&gt;G268,"Forfalden","Afventer")))</f>
        <v/>
      </c>
    </row>
    <row r="269" customFormat="false" ht="15" hidden="false" customHeight="false" outlineLevel="0" collapsed="false">
      <c r="A269" s="19"/>
      <c r="B269" s="34"/>
      <c r="C269" s="19"/>
      <c r="D269" s="26"/>
      <c r="E269" s="27" t="str">
        <f aca="false">IF(D269="","",ROUND(D269*Indstillinger!$B$14,2))</f>
        <v/>
      </c>
      <c r="F269" s="27" t="str">
        <f aca="false">IF(D269="","",D269+E269)</f>
        <v/>
      </c>
      <c r="G269" s="35" t="str">
        <f aca="false">IF(B269="","",B269+Indstillinger!$B$13)</f>
        <v/>
      </c>
      <c r="H269" s="34"/>
      <c r="I269" s="36" t="str">
        <f aca="true">IF(A269="","",IF(H269&lt;&gt;"","Betalt",IF(TODAY()&gt;G269,"Forfalden","Afventer")))</f>
        <v/>
      </c>
    </row>
    <row r="270" customFormat="false" ht="15" hidden="false" customHeight="false" outlineLevel="0" collapsed="false">
      <c r="A270" s="19"/>
      <c r="B270" s="34"/>
      <c r="C270" s="19"/>
      <c r="D270" s="26"/>
      <c r="E270" s="27" t="str">
        <f aca="false">IF(D270="","",ROUND(D270*Indstillinger!$B$14,2))</f>
        <v/>
      </c>
      <c r="F270" s="27" t="str">
        <f aca="false">IF(D270="","",D270+E270)</f>
        <v/>
      </c>
      <c r="G270" s="35" t="str">
        <f aca="false">IF(B270="","",B270+Indstillinger!$B$13)</f>
        <v/>
      </c>
      <c r="H270" s="34"/>
      <c r="I270" s="36" t="str">
        <f aca="true">IF(A270="","",IF(H270&lt;&gt;"","Betalt",IF(TODAY()&gt;G270,"Forfalden","Afventer")))</f>
        <v/>
      </c>
    </row>
    <row r="271" customFormat="false" ht="15" hidden="false" customHeight="false" outlineLevel="0" collapsed="false">
      <c r="A271" s="19"/>
      <c r="B271" s="34"/>
      <c r="C271" s="19"/>
      <c r="D271" s="26"/>
      <c r="E271" s="27" t="str">
        <f aca="false">IF(D271="","",ROUND(D271*Indstillinger!$B$14,2))</f>
        <v/>
      </c>
      <c r="F271" s="27" t="str">
        <f aca="false">IF(D271="","",D271+E271)</f>
        <v/>
      </c>
      <c r="G271" s="35" t="str">
        <f aca="false">IF(B271="","",B271+Indstillinger!$B$13)</f>
        <v/>
      </c>
      <c r="H271" s="34"/>
      <c r="I271" s="36" t="str">
        <f aca="true">IF(A271="","",IF(H271&lt;&gt;"","Betalt",IF(TODAY()&gt;G271,"Forfalden","Afventer")))</f>
        <v/>
      </c>
    </row>
    <row r="272" customFormat="false" ht="15" hidden="false" customHeight="false" outlineLevel="0" collapsed="false">
      <c r="A272" s="19"/>
      <c r="B272" s="34"/>
      <c r="C272" s="19"/>
      <c r="D272" s="26"/>
      <c r="E272" s="27" t="str">
        <f aca="false">IF(D272="","",ROUND(D272*Indstillinger!$B$14,2))</f>
        <v/>
      </c>
      <c r="F272" s="27" t="str">
        <f aca="false">IF(D272="","",D272+E272)</f>
        <v/>
      </c>
      <c r="G272" s="35" t="str">
        <f aca="false">IF(B272="","",B272+Indstillinger!$B$13)</f>
        <v/>
      </c>
      <c r="H272" s="34"/>
      <c r="I272" s="36" t="str">
        <f aca="true">IF(A272="","",IF(H272&lt;&gt;"","Betalt",IF(TODAY()&gt;G272,"Forfalden","Afventer")))</f>
        <v/>
      </c>
    </row>
    <row r="273" customFormat="false" ht="15" hidden="false" customHeight="false" outlineLevel="0" collapsed="false">
      <c r="A273" s="19"/>
      <c r="B273" s="34"/>
      <c r="C273" s="19"/>
      <c r="D273" s="26"/>
      <c r="E273" s="27" t="str">
        <f aca="false">IF(D273="","",ROUND(D273*Indstillinger!$B$14,2))</f>
        <v/>
      </c>
      <c r="F273" s="27" t="str">
        <f aca="false">IF(D273="","",D273+E273)</f>
        <v/>
      </c>
      <c r="G273" s="35" t="str">
        <f aca="false">IF(B273="","",B273+Indstillinger!$B$13)</f>
        <v/>
      </c>
      <c r="H273" s="34"/>
      <c r="I273" s="36" t="str">
        <f aca="true">IF(A273="","",IF(H273&lt;&gt;"","Betalt",IF(TODAY()&gt;G273,"Forfalden","Afventer")))</f>
        <v/>
      </c>
    </row>
    <row r="274" customFormat="false" ht="15" hidden="false" customHeight="false" outlineLevel="0" collapsed="false">
      <c r="A274" s="19"/>
      <c r="B274" s="34"/>
      <c r="C274" s="19"/>
      <c r="D274" s="26"/>
      <c r="E274" s="27" t="str">
        <f aca="false">IF(D274="","",ROUND(D274*Indstillinger!$B$14,2))</f>
        <v/>
      </c>
      <c r="F274" s="27" t="str">
        <f aca="false">IF(D274="","",D274+E274)</f>
        <v/>
      </c>
      <c r="G274" s="35" t="str">
        <f aca="false">IF(B274="","",B274+Indstillinger!$B$13)</f>
        <v/>
      </c>
      <c r="H274" s="34"/>
      <c r="I274" s="36" t="str">
        <f aca="true">IF(A274="","",IF(H274&lt;&gt;"","Betalt",IF(TODAY()&gt;G274,"Forfalden","Afventer")))</f>
        <v/>
      </c>
    </row>
    <row r="275" customFormat="false" ht="15" hidden="false" customHeight="false" outlineLevel="0" collapsed="false">
      <c r="A275" s="19"/>
      <c r="B275" s="34"/>
      <c r="C275" s="19"/>
      <c r="D275" s="26"/>
      <c r="E275" s="27" t="str">
        <f aca="false">IF(D275="","",ROUND(D275*Indstillinger!$B$14,2))</f>
        <v/>
      </c>
      <c r="F275" s="27" t="str">
        <f aca="false">IF(D275="","",D275+E275)</f>
        <v/>
      </c>
      <c r="G275" s="35" t="str">
        <f aca="false">IF(B275="","",B275+Indstillinger!$B$13)</f>
        <v/>
      </c>
      <c r="H275" s="34"/>
      <c r="I275" s="36" t="str">
        <f aca="true">IF(A275="","",IF(H275&lt;&gt;"","Betalt",IF(TODAY()&gt;G275,"Forfalden","Afventer")))</f>
        <v/>
      </c>
    </row>
    <row r="276" customFormat="false" ht="15" hidden="false" customHeight="false" outlineLevel="0" collapsed="false">
      <c r="A276" s="19"/>
      <c r="B276" s="34"/>
      <c r="C276" s="19"/>
      <c r="D276" s="26"/>
      <c r="E276" s="27" t="str">
        <f aca="false">IF(D276="","",ROUND(D276*Indstillinger!$B$14,2))</f>
        <v/>
      </c>
      <c r="F276" s="27" t="str">
        <f aca="false">IF(D276="","",D276+E276)</f>
        <v/>
      </c>
      <c r="G276" s="35" t="str">
        <f aca="false">IF(B276="","",B276+Indstillinger!$B$13)</f>
        <v/>
      </c>
      <c r="H276" s="34"/>
      <c r="I276" s="36" t="str">
        <f aca="true">IF(A276="","",IF(H276&lt;&gt;"","Betalt",IF(TODAY()&gt;G276,"Forfalden","Afventer")))</f>
        <v/>
      </c>
    </row>
    <row r="277" customFormat="false" ht="15" hidden="false" customHeight="false" outlineLevel="0" collapsed="false">
      <c r="A277" s="19"/>
      <c r="B277" s="34"/>
      <c r="C277" s="19"/>
      <c r="D277" s="26"/>
      <c r="E277" s="27" t="str">
        <f aca="false">IF(D277="","",ROUND(D277*Indstillinger!$B$14,2))</f>
        <v/>
      </c>
      <c r="F277" s="27" t="str">
        <f aca="false">IF(D277="","",D277+E277)</f>
        <v/>
      </c>
      <c r="G277" s="35" t="str">
        <f aca="false">IF(B277="","",B277+Indstillinger!$B$13)</f>
        <v/>
      </c>
      <c r="H277" s="34"/>
      <c r="I277" s="36" t="str">
        <f aca="true">IF(A277="","",IF(H277&lt;&gt;"","Betalt",IF(TODAY()&gt;G277,"Forfalden","Afventer")))</f>
        <v/>
      </c>
    </row>
    <row r="278" customFormat="false" ht="15" hidden="false" customHeight="false" outlineLevel="0" collapsed="false">
      <c r="A278" s="19"/>
      <c r="B278" s="34"/>
      <c r="C278" s="19"/>
      <c r="D278" s="26"/>
      <c r="E278" s="27" t="str">
        <f aca="false">IF(D278="","",ROUND(D278*Indstillinger!$B$14,2))</f>
        <v/>
      </c>
      <c r="F278" s="27" t="str">
        <f aca="false">IF(D278="","",D278+E278)</f>
        <v/>
      </c>
      <c r="G278" s="35" t="str">
        <f aca="false">IF(B278="","",B278+Indstillinger!$B$13)</f>
        <v/>
      </c>
      <c r="H278" s="34"/>
      <c r="I278" s="36" t="str">
        <f aca="true">IF(A278="","",IF(H278&lt;&gt;"","Betalt",IF(TODAY()&gt;G278,"Forfalden","Afventer")))</f>
        <v/>
      </c>
    </row>
    <row r="279" customFormat="false" ht="15" hidden="false" customHeight="false" outlineLevel="0" collapsed="false">
      <c r="A279" s="19"/>
      <c r="B279" s="34"/>
      <c r="C279" s="19"/>
      <c r="D279" s="26"/>
      <c r="E279" s="27" t="str">
        <f aca="false">IF(D279="","",ROUND(D279*Indstillinger!$B$14,2))</f>
        <v/>
      </c>
      <c r="F279" s="27" t="str">
        <f aca="false">IF(D279="","",D279+E279)</f>
        <v/>
      </c>
      <c r="G279" s="35" t="str">
        <f aca="false">IF(B279="","",B279+Indstillinger!$B$13)</f>
        <v/>
      </c>
      <c r="H279" s="34"/>
      <c r="I279" s="36" t="str">
        <f aca="true">IF(A279="","",IF(H279&lt;&gt;"","Betalt",IF(TODAY()&gt;G279,"Forfalden","Afventer")))</f>
        <v/>
      </c>
    </row>
    <row r="280" customFormat="false" ht="15" hidden="false" customHeight="false" outlineLevel="0" collapsed="false">
      <c r="A280" s="19"/>
      <c r="B280" s="34"/>
      <c r="C280" s="19"/>
      <c r="D280" s="26"/>
      <c r="E280" s="27" t="str">
        <f aca="false">IF(D280="","",ROUND(D280*Indstillinger!$B$14,2))</f>
        <v/>
      </c>
      <c r="F280" s="27" t="str">
        <f aca="false">IF(D280="","",D280+E280)</f>
        <v/>
      </c>
      <c r="G280" s="35" t="str">
        <f aca="false">IF(B280="","",B280+Indstillinger!$B$13)</f>
        <v/>
      </c>
      <c r="H280" s="34"/>
      <c r="I280" s="36" t="str">
        <f aca="true">IF(A280="","",IF(H280&lt;&gt;"","Betalt",IF(TODAY()&gt;G280,"Forfalden","Afventer")))</f>
        <v/>
      </c>
    </row>
    <row r="281" customFormat="false" ht="15" hidden="false" customHeight="false" outlineLevel="0" collapsed="false">
      <c r="A281" s="19"/>
      <c r="B281" s="34"/>
      <c r="C281" s="19"/>
      <c r="D281" s="26"/>
      <c r="E281" s="27" t="str">
        <f aca="false">IF(D281="","",ROUND(D281*Indstillinger!$B$14,2))</f>
        <v/>
      </c>
      <c r="F281" s="27" t="str">
        <f aca="false">IF(D281="","",D281+E281)</f>
        <v/>
      </c>
      <c r="G281" s="35" t="str">
        <f aca="false">IF(B281="","",B281+Indstillinger!$B$13)</f>
        <v/>
      </c>
      <c r="H281" s="34"/>
      <c r="I281" s="36" t="str">
        <f aca="true">IF(A281="","",IF(H281&lt;&gt;"","Betalt",IF(TODAY()&gt;G281,"Forfalden","Afventer")))</f>
        <v/>
      </c>
    </row>
    <row r="282" customFormat="false" ht="15" hidden="false" customHeight="false" outlineLevel="0" collapsed="false">
      <c r="A282" s="19"/>
      <c r="B282" s="34"/>
      <c r="C282" s="19"/>
      <c r="D282" s="26"/>
      <c r="E282" s="27" t="str">
        <f aca="false">IF(D282="","",ROUND(D282*Indstillinger!$B$14,2))</f>
        <v/>
      </c>
      <c r="F282" s="27" t="str">
        <f aca="false">IF(D282="","",D282+E282)</f>
        <v/>
      </c>
      <c r="G282" s="35" t="str">
        <f aca="false">IF(B282="","",B282+Indstillinger!$B$13)</f>
        <v/>
      </c>
      <c r="H282" s="34"/>
      <c r="I282" s="36" t="str">
        <f aca="true">IF(A282="","",IF(H282&lt;&gt;"","Betalt",IF(TODAY()&gt;G282,"Forfalden","Afventer")))</f>
        <v/>
      </c>
    </row>
    <row r="283" customFormat="false" ht="15" hidden="false" customHeight="false" outlineLevel="0" collapsed="false">
      <c r="A283" s="19"/>
      <c r="B283" s="34"/>
      <c r="C283" s="19"/>
      <c r="D283" s="26"/>
      <c r="E283" s="27" t="str">
        <f aca="false">IF(D283="","",ROUND(D283*Indstillinger!$B$14,2))</f>
        <v/>
      </c>
      <c r="F283" s="27" t="str">
        <f aca="false">IF(D283="","",D283+E283)</f>
        <v/>
      </c>
      <c r="G283" s="35" t="str">
        <f aca="false">IF(B283="","",B283+Indstillinger!$B$13)</f>
        <v/>
      </c>
      <c r="H283" s="34"/>
      <c r="I283" s="36" t="str">
        <f aca="true">IF(A283="","",IF(H283&lt;&gt;"","Betalt",IF(TODAY()&gt;G283,"Forfalden","Afventer")))</f>
        <v/>
      </c>
    </row>
    <row r="284" customFormat="false" ht="15" hidden="false" customHeight="false" outlineLevel="0" collapsed="false">
      <c r="A284" s="19"/>
      <c r="B284" s="34"/>
      <c r="C284" s="19"/>
      <c r="D284" s="26"/>
      <c r="E284" s="27" t="str">
        <f aca="false">IF(D284="","",ROUND(D284*Indstillinger!$B$14,2))</f>
        <v/>
      </c>
      <c r="F284" s="27" t="str">
        <f aca="false">IF(D284="","",D284+E284)</f>
        <v/>
      </c>
      <c r="G284" s="35" t="str">
        <f aca="false">IF(B284="","",B284+Indstillinger!$B$13)</f>
        <v/>
      </c>
      <c r="H284" s="34"/>
      <c r="I284" s="36" t="str">
        <f aca="true">IF(A284="","",IF(H284&lt;&gt;"","Betalt",IF(TODAY()&gt;G284,"Forfalden","Afventer")))</f>
        <v/>
      </c>
    </row>
    <row r="285" customFormat="false" ht="15" hidden="false" customHeight="false" outlineLevel="0" collapsed="false">
      <c r="A285" s="19"/>
      <c r="B285" s="34"/>
      <c r="C285" s="19"/>
      <c r="D285" s="26"/>
      <c r="E285" s="27" t="str">
        <f aca="false">IF(D285="","",ROUND(D285*Indstillinger!$B$14,2))</f>
        <v/>
      </c>
      <c r="F285" s="27" t="str">
        <f aca="false">IF(D285="","",D285+E285)</f>
        <v/>
      </c>
      <c r="G285" s="35" t="str">
        <f aca="false">IF(B285="","",B285+Indstillinger!$B$13)</f>
        <v/>
      </c>
      <c r="H285" s="34"/>
      <c r="I285" s="36" t="str">
        <f aca="true">IF(A285="","",IF(H285&lt;&gt;"","Betalt",IF(TODAY()&gt;G285,"Forfalden","Afventer")))</f>
        <v/>
      </c>
    </row>
    <row r="286" customFormat="false" ht="15" hidden="false" customHeight="false" outlineLevel="0" collapsed="false">
      <c r="A286" s="19"/>
      <c r="B286" s="34"/>
      <c r="C286" s="19"/>
      <c r="D286" s="26"/>
      <c r="E286" s="27" t="str">
        <f aca="false">IF(D286="","",ROUND(D286*Indstillinger!$B$14,2))</f>
        <v/>
      </c>
      <c r="F286" s="27" t="str">
        <f aca="false">IF(D286="","",D286+E286)</f>
        <v/>
      </c>
      <c r="G286" s="35" t="str">
        <f aca="false">IF(B286="","",B286+Indstillinger!$B$13)</f>
        <v/>
      </c>
      <c r="H286" s="34"/>
      <c r="I286" s="36" t="str">
        <f aca="true">IF(A286="","",IF(H286&lt;&gt;"","Betalt",IF(TODAY()&gt;G286,"Forfalden","Afventer")))</f>
        <v/>
      </c>
    </row>
    <row r="287" customFormat="false" ht="15" hidden="false" customHeight="false" outlineLevel="0" collapsed="false">
      <c r="A287" s="19"/>
      <c r="B287" s="34"/>
      <c r="C287" s="19"/>
      <c r="D287" s="26"/>
      <c r="E287" s="27" t="str">
        <f aca="false">IF(D287="","",ROUND(D287*Indstillinger!$B$14,2))</f>
        <v/>
      </c>
      <c r="F287" s="27" t="str">
        <f aca="false">IF(D287="","",D287+E287)</f>
        <v/>
      </c>
      <c r="G287" s="35" t="str">
        <f aca="false">IF(B287="","",B287+Indstillinger!$B$13)</f>
        <v/>
      </c>
      <c r="H287" s="34"/>
      <c r="I287" s="36" t="str">
        <f aca="true">IF(A287="","",IF(H287&lt;&gt;"","Betalt",IF(TODAY()&gt;G287,"Forfalden","Afventer")))</f>
        <v/>
      </c>
    </row>
    <row r="288" customFormat="false" ht="15" hidden="false" customHeight="false" outlineLevel="0" collapsed="false">
      <c r="A288" s="19"/>
      <c r="B288" s="34"/>
      <c r="C288" s="19"/>
      <c r="D288" s="26"/>
      <c r="E288" s="27" t="str">
        <f aca="false">IF(D288="","",ROUND(D288*Indstillinger!$B$14,2))</f>
        <v/>
      </c>
      <c r="F288" s="27" t="str">
        <f aca="false">IF(D288="","",D288+E288)</f>
        <v/>
      </c>
      <c r="G288" s="35" t="str">
        <f aca="false">IF(B288="","",B288+Indstillinger!$B$13)</f>
        <v/>
      </c>
      <c r="H288" s="34"/>
      <c r="I288" s="36" t="str">
        <f aca="true">IF(A288="","",IF(H288&lt;&gt;"","Betalt",IF(TODAY()&gt;G288,"Forfalden","Afventer")))</f>
        <v/>
      </c>
    </row>
    <row r="289" customFormat="false" ht="15" hidden="false" customHeight="false" outlineLevel="0" collapsed="false">
      <c r="A289" s="19"/>
      <c r="B289" s="34"/>
      <c r="C289" s="19"/>
      <c r="D289" s="26"/>
      <c r="E289" s="27" t="str">
        <f aca="false">IF(D289="","",ROUND(D289*Indstillinger!$B$14,2))</f>
        <v/>
      </c>
      <c r="F289" s="27" t="str">
        <f aca="false">IF(D289="","",D289+E289)</f>
        <v/>
      </c>
      <c r="G289" s="35" t="str">
        <f aca="false">IF(B289="","",B289+Indstillinger!$B$13)</f>
        <v/>
      </c>
      <c r="H289" s="34"/>
      <c r="I289" s="36" t="str">
        <f aca="true">IF(A289="","",IF(H289&lt;&gt;"","Betalt",IF(TODAY()&gt;G289,"Forfalden","Afventer")))</f>
        <v/>
      </c>
    </row>
    <row r="290" customFormat="false" ht="15" hidden="false" customHeight="false" outlineLevel="0" collapsed="false">
      <c r="A290" s="19"/>
      <c r="B290" s="34"/>
      <c r="C290" s="19"/>
      <c r="D290" s="26"/>
      <c r="E290" s="27" t="str">
        <f aca="false">IF(D290="","",ROUND(D290*Indstillinger!$B$14,2))</f>
        <v/>
      </c>
      <c r="F290" s="27" t="str">
        <f aca="false">IF(D290="","",D290+E290)</f>
        <v/>
      </c>
      <c r="G290" s="35" t="str">
        <f aca="false">IF(B290="","",B290+Indstillinger!$B$13)</f>
        <v/>
      </c>
      <c r="H290" s="34"/>
      <c r="I290" s="36" t="str">
        <f aca="true">IF(A290="","",IF(H290&lt;&gt;"","Betalt",IF(TODAY()&gt;G290,"Forfalden","Afventer")))</f>
        <v/>
      </c>
    </row>
    <row r="291" customFormat="false" ht="15" hidden="false" customHeight="false" outlineLevel="0" collapsed="false">
      <c r="A291" s="19"/>
      <c r="B291" s="34"/>
      <c r="C291" s="19"/>
      <c r="D291" s="26"/>
      <c r="E291" s="27" t="str">
        <f aca="false">IF(D291="","",ROUND(D291*Indstillinger!$B$14,2))</f>
        <v/>
      </c>
      <c r="F291" s="27" t="str">
        <f aca="false">IF(D291="","",D291+E291)</f>
        <v/>
      </c>
      <c r="G291" s="35" t="str">
        <f aca="false">IF(B291="","",B291+Indstillinger!$B$13)</f>
        <v/>
      </c>
      <c r="H291" s="34"/>
      <c r="I291" s="36" t="str">
        <f aca="true">IF(A291="","",IF(H291&lt;&gt;"","Betalt",IF(TODAY()&gt;G291,"Forfalden","Afventer")))</f>
        <v/>
      </c>
    </row>
    <row r="292" customFormat="false" ht="15" hidden="false" customHeight="false" outlineLevel="0" collapsed="false">
      <c r="A292" s="19"/>
      <c r="B292" s="34"/>
      <c r="C292" s="19"/>
      <c r="D292" s="26"/>
      <c r="E292" s="27" t="str">
        <f aca="false">IF(D292="","",ROUND(D292*Indstillinger!$B$14,2))</f>
        <v/>
      </c>
      <c r="F292" s="27" t="str">
        <f aca="false">IF(D292="","",D292+E292)</f>
        <v/>
      </c>
      <c r="G292" s="35" t="str">
        <f aca="false">IF(B292="","",B292+Indstillinger!$B$13)</f>
        <v/>
      </c>
      <c r="H292" s="34"/>
      <c r="I292" s="36" t="str">
        <f aca="true">IF(A292="","",IF(H292&lt;&gt;"","Betalt",IF(TODAY()&gt;G292,"Forfalden","Afventer")))</f>
        <v/>
      </c>
    </row>
    <row r="293" customFormat="false" ht="15" hidden="false" customHeight="false" outlineLevel="0" collapsed="false">
      <c r="A293" s="19"/>
      <c r="B293" s="34"/>
      <c r="C293" s="19"/>
      <c r="D293" s="26"/>
      <c r="E293" s="27" t="str">
        <f aca="false">IF(D293="","",ROUND(D293*Indstillinger!$B$14,2))</f>
        <v/>
      </c>
      <c r="F293" s="27" t="str">
        <f aca="false">IF(D293="","",D293+E293)</f>
        <v/>
      </c>
      <c r="G293" s="35" t="str">
        <f aca="false">IF(B293="","",B293+Indstillinger!$B$13)</f>
        <v/>
      </c>
      <c r="H293" s="34"/>
      <c r="I293" s="36" t="str">
        <f aca="true">IF(A293="","",IF(H293&lt;&gt;"","Betalt",IF(TODAY()&gt;G293,"Forfalden","Afventer")))</f>
        <v/>
      </c>
    </row>
    <row r="294" customFormat="false" ht="15" hidden="false" customHeight="false" outlineLevel="0" collapsed="false">
      <c r="A294" s="19"/>
      <c r="B294" s="34"/>
      <c r="C294" s="19"/>
      <c r="D294" s="26"/>
      <c r="E294" s="27" t="str">
        <f aca="false">IF(D294="","",ROUND(D294*Indstillinger!$B$14,2))</f>
        <v/>
      </c>
      <c r="F294" s="27" t="str">
        <f aca="false">IF(D294="","",D294+E294)</f>
        <v/>
      </c>
      <c r="G294" s="35" t="str">
        <f aca="false">IF(B294="","",B294+Indstillinger!$B$13)</f>
        <v/>
      </c>
      <c r="H294" s="34"/>
      <c r="I294" s="36" t="str">
        <f aca="true">IF(A294="","",IF(H294&lt;&gt;"","Betalt",IF(TODAY()&gt;G294,"Forfalden","Afventer")))</f>
        <v/>
      </c>
    </row>
    <row r="295" customFormat="false" ht="15" hidden="false" customHeight="false" outlineLevel="0" collapsed="false">
      <c r="A295" s="19"/>
      <c r="B295" s="34"/>
      <c r="C295" s="19"/>
      <c r="D295" s="26"/>
      <c r="E295" s="27" t="str">
        <f aca="false">IF(D295="","",ROUND(D295*Indstillinger!$B$14,2))</f>
        <v/>
      </c>
      <c r="F295" s="27" t="str">
        <f aca="false">IF(D295="","",D295+E295)</f>
        <v/>
      </c>
      <c r="G295" s="35" t="str">
        <f aca="false">IF(B295="","",B295+Indstillinger!$B$13)</f>
        <v/>
      </c>
      <c r="H295" s="34"/>
      <c r="I295" s="36" t="str">
        <f aca="true">IF(A295="","",IF(H295&lt;&gt;"","Betalt",IF(TODAY()&gt;G295,"Forfalden","Afventer")))</f>
        <v/>
      </c>
    </row>
    <row r="296" customFormat="false" ht="15" hidden="false" customHeight="false" outlineLevel="0" collapsed="false">
      <c r="A296" s="19"/>
      <c r="B296" s="34"/>
      <c r="C296" s="19"/>
      <c r="D296" s="26"/>
      <c r="E296" s="27" t="str">
        <f aca="false">IF(D296="","",ROUND(D296*Indstillinger!$B$14,2))</f>
        <v/>
      </c>
      <c r="F296" s="27" t="str">
        <f aca="false">IF(D296="","",D296+E296)</f>
        <v/>
      </c>
      <c r="G296" s="35" t="str">
        <f aca="false">IF(B296="","",B296+Indstillinger!$B$13)</f>
        <v/>
      </c>
      <c r="H296" s="34"/>
      <c r="I296" s="36" t="str">
        <f aca="true">IF(A296="","",IF(H296&lt;&gt;"","Betalt",IF(TODAY()&gt;G296,"Forfalden","Afventer")))</f>
        <v/>
      </c>
    </row>
    <row r="297" customFormat="false" ht="15" hidden="false" customHeight="false" outlineLevel="0" collapsed="false">
      <c r="A297" s="19"/>
      <c r="B297" s="34"/>
      <c r="C297" s="19"/>
      <c r="D297" s="26"/>
      <c r="E297" s="27" t="str">
        <f aca="false">IF(D297="","",ROUND(D297*Indstillinger!$B$14,2))</f>
        <v/>
      </c>
      <c r="F297" s="27" t="str">
        <f aca="false">IF(D297="","",D297+E297)</f>
        <v/>
      </c>
      <c r="G297" s="35" t="str">
        <f aca="false">IF(B297="","",B297+Indstillinger!$B$13)</f>
        <v/>
      </c>
      <c r="H297" s="34"/>
      <c r="I297" s="36" t="str">
        <f aca="true">IF(A297="","",IF(H297&lt;&gt;"","Betalt",IF(TODAY()&gt;G297,"Forfalden","Afventer")))</f>
        <v/>
      </c>
    </row>
    <row r="298" customFormat="false" ht="15" hidden="false" customHeight="false" outlineLevel="0" collapsed="false">
      <c r="A298" s="19"/>
      <c r="B298" s="34"/>
      <c r="C298" s="19"/>
      <c r="D298" s="26"/>
      <c r="E298" s="27" t="str">
        <f aca="false">IF(D298="","",ROUND(D298*Indstillinger!$B$14,2))</f>
        <v/>
      </c>
      <c r="F298" s="27" t="str">
        <f aca="false">IF(D298="","",D298+E298)</f>
        <v/>
      </c>
      <c r="G298" s="35" t="str">
        <f aca="false">IF(B298="","",B298+Indstillinger!$B$13)</f>
        <v/>
      </c>
      <c r="H298" s="34"/>
      <c r="I298" s="36" t="str">
        <f aca="true">IF(A298="","",IF(H298&lt;&gt;"","Betalt",IF(TODAY()&gt;G298,"Forfalden","Afventer")))</f>
        <v/>
      </c>
    </row>
    <row r="299" customFormat="false" ht="15" hidden="false" customHeight="false" outlineLevel="0" collapsed="false">
      <c r="A299" s="19"/>
      <c r="B299" s="34"/>
      <c r="C299" s="19"/>
      <c r="D299" s="26"/>
      <c r="E299" s="27" t="str">
        <f aca="false">IF(D299="","",ROUND(D299*Indstillinger!$B$14,2))</f>
        <v/>
      </c>
      <c r="F299" s="27" t="str">
        <f aca="false">IF(D299="","",D299+E299)</f>
        <v/>
      </c>
      <c r="G299" s="35" t="str">
        <f aca="false">IF(B299="","",B299+Indstillinger!$B$13)</f>
        <v/>
      </c>
      <c r="H299" s="34"/>
      <c r="I299" s="36" t="str">
        <f aca="true">IF(A299="","",IF(H299&lt;&gt;"","Betalt",IF(TODAY()&gt;G299,"Forfalden","Afventer")))</f>
        <v/>
      </c>
    </row>
    <row r="300" customFormat="false" ht="15" hidden="false" customHeight="false" outlineLevel="0" collapsed="false">
      <c r="A300" s="19"/>
      <c r="B300" s="34"/>
      <c r="C300" s="19"/>
      <c r="D300" s="26"/>
      <c r="E300" s="27" t="str">
        <f aca="false">IF(D300="","",ROUND(D300*Indstillinger!$B$14,2))</f>
        <v/>
      </c>
      <c r="F300" s="27" t="str">
        <f aca="false">IF(D300="","",D300+E300)</f>
        <v/>
      </c>
      <c r="G300" s="35" t="str">
        <f aca="false">IF(B300="","",B300+Indstillinger!$B$13)</f>
        <v/>
      </c>
      <c r="H300" s="34"/>
      <c r="I300" s="36" t="str">
        <f aca="true">IF(A300="","",IF(H300&lt;&gt;"","Betalt",IF(TODAY()&gt;G300,"Forfalden","Afventer")))</f>
        <v/>
      </c>
    </row>
    <row r="301" customFormat="false" ht="15" hidden="false" customHeight="false" outlineLevel="0" collapsed="false">
      <c r="A301" s="19"/>
      <c r="B301" s="34"/>
      <c r="C301" s="19"/>
      <c r="D301" s="26"/>
      <c r="E301" s="27" t="str">
        <f aca="false">IF(D301="","",ROUND(D301*Indstillinger!$B$14,2))</f>
        <v/>
      </c>
      <c r="F301" s="27" t="str">
        <f aca="false">IF(D301="","",D301+E301)</f>
        <v/>
      </c>
      <c r="G301" s="35" t="str">
        <f aca="false">IF(B301="","",B301+Indstillinger!$B$13)</f>
        <v/>
      </c>
      <c r="H301" s="34"/>
      <c r="I301" s="36" t="str">
        <f aca="true">IF(A301="","",IF(H301&lt;&gt;"","Betalt",IF(TODAY()&gt;G301,"Forfalden","Afventer")))</f>
        <v/>
      </c>
    </row>
    <row r="302" customFormat="false" ht="15" hidden="false" customHeight="false" outlineLevel="0" collapsed="false">
      <c r="A302" s="19"/>
      <c r="B302" s="34"/>
      <c r="C302" s="19"/>
      <c r="D302" s="26"/>
      <c r="E302" s="27" t="str">
        <f aca="false">IF(D302="","",ROUND(D302*Indstillinger!$B$14,2))</f>
        <v/>
      </c>
      <c r="F302" s="27" t="str">
        <f aca="false">IF(D302="","",D302+E302)</f>
        <v/>
      </c>
      <c r="G302" s="35" t="str">
        <f aca="false">IF(B302="","",B302+Indstillinger!$B$13)</f>
        <v/>
      </c>
      <c r="H302" s="34"/>
      <c r="I302" s="36" t="str">
        <f aca="true">IF(A302="","",IF(H302&lt;&gt;"","Betalt",IF(TODAY()&gt;G302,"Forfalden","Afventer")))</f>
        <v/>
      </c>
    </row>
    <row r="303" customFormat="false" ht="15" hidden="false" customHeight="false" outlineLevel="0" collapsed="false">
      <c r="A303" s="19"/>
      <c r="B303" s="34"/>
      <c r="C303" s="19"/>
      <c r="D303" s="26"/>
      <c r="E303" s="27" t="str">
        <f aca="false">IF(D303="","",ROUND(D303*Indstillinger!$B$14,2))</f>
        <v/>
      </c>
      <c r="F303" s="27" t="str">
        <f aca="false">IF(D303="","",D303+E303)</f>
        <v/>
      </c>
      <c r="G303" s="35" t="str">
        <f aca="false">IF(B303="","",B303+Indstillinger!$B$13)</f>
        <v/>
      </c>
      <c r="H303" s="34"/>
      <c r="I303" s="36" t="str">
        <f aca="true">IF(A303="","",IF(H303&lt;&gt;"","Betalt",IF(TODAY()&gt;G303,"Forfalden","Afventer")))</f>
        <v/>
      </c>
    </row>
    <row r="304" customFormat="false" ht="15" hidden="false" customHeight="false" outlineLevel="0" collapsed="false">
      <c r="A304" s="19"/>
      <c r="B304" s="34"/>
      <c r="C304" s="19"/>
      <c r="D304" s="26"/>
      <c r="E304" s="27" t="str">
        <f aca="false">IF(D304="","",ROUND(D304*Indstillinger!$B$14,2))</f>
        <v/>
      </c>
      <c r="F304" s="27" t="str">
        <f aca="false">IF(D304="","",D304+E304)</f>
        <v/>
      </c>
      <c r="G304" s="35" t="str">
        <f aca="false">IF(B304="","",B304+Indstillinger!$B$13)</f>
        <v/>
      </c>
      <c r="H304" s="34"/>
      <c r="I304" s="36" t="str">
        <f aca="true">IF(A304="","",IF(H304&lt;&gt;"","Betalt",IF(TODAY()&gt;G304,"Forfalden","Afventer")))</f>
        <v/>
      </c>
    </row>
  </sheetData>
  <conditionalFormatting sqref="I5:I304">
    <cfRule type="cellIs" priority="2" operator="equal" aboveAverage="0" equalAverage="0" bottom="0" percent="0" rank="0" text="" dxfId="0">
      <formula>"Betalt"</formula>
    </cfRule>
    <cfRule type="cellIs" priority="3" operator="equal" aboveAverage="0" equalAverage="0" bottom="0" percent="0" rank="0" text="" dxfId="1">
      <formula>"Forfalden"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2026-10-17T15:55:50Z</dcterms:created>
  <dc:creator>openpyxl</dc:creator>
  <dc:description/>
  <dc:language>en-US</dc:language>
  <cp:lastModifiedBy/>
  <dcterms:modified xsi:type="dcterms:W3CDTF">2026-10-17T17:56:13Z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